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firstSheet="8" activeTab="11"/>
  </bookViews>
  <sheets>
    <sheet name="一般公共预算收支预算总表" sheetId="1" r:id="rId1"/>
    <sheet name="一般公共预算本级收入预算表" sheetId="2" r:id="rId2"/>
    <sheet name="一般公共预算上级补助收入预算表" sheetId="23" r:id="rId3"/>
    <sheet name="一般公共预算本级支出预算表" sheetId="5" r:id="rId4"/>
    <sheet name="一般公共预算本级支出政府经济分类表" sheetId="6" r:id="rId5"/>
    <sheet name="一般公共预算本级支出“三公”经费预算表" sheetId="9" r:id="rId6"/>
    <sheet name="政府性基金预算收支预算总表" sheetId="10" r:id="rId7"/>
    <sheet name="政府性基金预算本级收入预算表" sheetId="11" r:id="rId8"/>
    <sheet name="政府性基金预算本级支出预算表" sheetId="14" r:id="rId9"/>
    <sheet name="政府性基金预算本级支出政府经济分类表" sheetId="16" r:id="rId10"/>
    <sheet name="国有资本经营预算收支预算总表" sheetId="19" r:id="rId11"/>
    <sheet name="政府一般债务、专项债务限额和余额情况表" sheetId="24" r:id="rId12"/>
  </sheets>
  <definedNames>
    <definedName name="_xlnm._FilterDatabase" localSheetId="3" hidden="1">一般公共预算本级支出预算表!$A$5:$C$112</definedName>
    <definedName name="_xlnm._FilterDatabase" localSheetId="4" hidden="1">一般公共预算本级支出政府经济分类表!$A$5:$C$52</definedName>
    <definedName name="_xlnm._FilterDatabase" localSheetId="2" hidden="1">一般公共预算上级补助收入预算表!$A$5:$B$40</definedName>
    <definedName name="_xlnm.Print_Titles" localSheetId="3">一般公共预算本级支出预算表!$1:$5</definedName>
    <definedName name="_xlnm.Print_Titles" localSheetId="4">一般公共预算本级支出政府经济分类表!$2:$5</definedName>
    <definedName name="_xlnm._FilterDatabase" localSheetId="11" hidden="1">政府一般债务、专项债务限额和余额情况表!$A$4:$P$11</definedName>
  </definedNames>
  <calcPr calcId="144525"/>
</workbook>
</file>

<file path=xl/sharedStrings.xml><?xml version="1.0" encoding="utf-8"?>
<sst xmlns="http://schemas.openxmlformats.org/spreadsheetml/2006/main" count="630" uniqueCount="508">
  <si>
    <t>附表2-1</t>
  </si>
  <si>
    <t>2025年贡觉县一般公共预算收支预算总表</t>
  </si>
  <si>
    <t>金额单位：万元</t>
  </si>
  <si>
    <t>收入</t>
  </si>
  <si>
    <t>支出</t>
  </si>
  <si>
    <t>项    目</t>
  </si>
  <si>
    <t>预算数</t>
  </si>
  <si>
    <t>项目</t>
  </si>
  <si>
    <t>本级收入合计</t>
  </si>
  <si>
    <t>本级支出合计</t>
  </si>
  <si>
    <t>预备费</t>
  </si>
  <si>
    <t>地方政府一般债务收入</t>
  </si>
  <si>
    <t>地方政府一般债务还本支出</t>
  </si>
  <si>
    <t>转移性收入</t>
  </si>
  <si>
    <t>转移性支出</t>
  </si>
  <si>
    <t xml:space="preserve">  上级补助收入</t>
  </si>
  <si>
    <t xml:space="preserve">  补助下级支出
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</si>
  <si>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</si>
  <si>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</si>
  <si>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</si>
  <si>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
</t>
  </si>
  <si>
    <t xml:space="preserve">    专项转移支付收入</t>
  </si>
  <si>
    <t xml:space="preserve">    专项转移支付
</t>
  </si>
  <si>
    <t xml:space="preserve">  省补助计划单列市收入</t>
  </si>
  <si>
    <t xml:space="preserve">  计划单列市上解省支出
</t>
  </si>
  <si>
    <t xml:space="preserve">  下级上解收入</t>
  </si>
  <si>
    <t xml:space="preserve">  上解上级支出
</t>
  </si>
  <si>
    <t xml:space="preserve">    体制上解收入</t>
  </si>
  <si>
    <t xml:space="preserve">    体制上解支出
</t>
  </si>
  <si>
    <t xml:space="preserve">    专项上解收入</t>
  </si>
  <si>
    <t xml:space="preserve">    专项上解支出
</t>
  </si>
  <si>
    <t xml:space="preserve">  接受其他地区援助收入</t>
  </si>
  <si>
    <t xml:space="preserve">  援助其他地区支出
</t>
  </si>
  <si>
    <t xml:space="preserve">  调入资金</t>
  </si>
  <si>
    <t xml:space="preserve">  调出资金
</t>
  </si>
  <si>
    <t xml:space="preserve">    从政府性基金预算调入
</t>
  </si>
  <si>
    <t xml:space="preserve">
</t>
  </si>
  <si>
    <t xml:space="preserve">    从国有资本经营预算调入
</t>
  </si>
  <si>
    <t xml:space="preserve">    从其他资金调入
</t>
  </si>
  <si>
    <t xml:space="preserve">  动用预算稳定调节基金
</t>
  </si>
  <si>
    <t xml:space="preserve">  安排预算稳定调节基金
</t>
  </si>
  <si>
    <t xml:space="preserve">  补充预算周转金
</t>
  </si>
  <si>
    <t xml:space="preserve">  地方政府一般债务转贷收入
</t>
  </si>
  <si>
    <t xml:space="preserve">  地方政府一般债务转贷支出
</t>
  </si>
  <si>
    <t xml:space="preserve">  上年结转收入
</t>
  </si>
  <si>
    <t xml:space="preserve">  年终结转
</t>
  </si>
  <si>
    <t xml:space="preserve">  上年结余收入</t>
  </si>
  <si>
    <t xml:space="preserve">  年终结余</t>
  </si>
  <si>
    <t>收入总计</t>
  </si>
  <si>
    <t>支出总计</t>
  </si>
  <si>
    <t>附表2-2</t>
  </si>
  <si>
    <t>2025年贡觉县一般公共预算本级收入预算表</t>
  </si>
  <si>
    <t>代码</t>
  </si>
  <si>
    <t>名称</t>
  </si>
  <si>
    <t>税收收入</t>
  </si>
  <si>
    <t>10101</t>
  </si>
  <si>
    <t>增值税</t>
  </si>
  <si>
    <t>10104</t>
  </si>
  <si>
    <t>企业所得税</t>
  </si>
  <si>
    <t>10106</t>
  </si>
  <si>
    <t>个人所得税</t>
  </si>
  <si>
    <t>10107</t>
  </si>
  <si>
    <t>资源税</t>
  </si>
  <si>
    <t>10109</t>
  </si>
  <si>
    <t>城市维护建设税</t>
  </si>
  <si>
    <t>10111</t>
  </si>
  <si>
    <t>印花税</t>
  </si>
  <si>
    <t>10118</t>
  </si>
  <si>
    <t>耕地占用税</t>
  </si>
  <si>
    <t>10119</t>
  </si>
  <si>
    <t>契税</t>
  </si>
  <si>
    <t>10121</t>
  </si>
  <si>
    <t>环境保护税</t>
  </si>
  <si>
    <t>非税收入</t>
  </si>
  <si>
    <t>10302</t>
  </si>
  <si>
    <t>专项收入</t>
  </si>
  <si>
    <t>10304</t>
  </si>
  <si>
    <t>行政事业性收费收入</t>
  </si>
  <si>
    <t>10305</t>
  </si>
  <si>
    <t>罚没收入</t>
  </si>
  <si>
    <t>10307</t>
  </si>
  <si>
    <t>国有资源（资产）有偿使用收入</t>
  </si>
  <si>
    <t>10309</t>
  </si>
  <si>
    <t>政府住房基金收入</t>
  </si>
  <si>
    <t>合计</t>
  </si>
  <si>
    <t>附表2-3</t>
  </si>
  <si>
    <t>2025年贡觉县一般公共预算上级补助收入预算表</t>
  </si>
  <si>
    <t>返还性收入</t>
  </si>
  <si>
    <t>所得税基数返还收入</t>
  </si>
  <si>
    <t>增值税税收返还收入</t>
  </si>
  <si>
    <t>一般性转移支付收入</t>
  </si>
  <si>
    <t>1100201</t>
  </si>
  <si>
    <t>体制补助收入</t>
  </si>
  <si>
    <t>1100202</t>
  </si>
  <si>
    <t>均衡性转移支付收入</t>
  </si>
  <si>
    <t>1100207</t>
  </si>
  <si>
    <t>县级基本财力保障机制奖补资金收入</t>
  </si>
  <si>
    <t>1100208</t>
  </si>
  <si>
    <t>结算补助收入</t>
  </si>
  <si>
    <t>1100226</t>
  </si>
  <si>
    <t>重点生态功能区转移支付收入</t>
  </si>
  <si>
    <t>1100227</t>
  </si>
  <si>
    <t>固定数额补助收入</t>
  </si>
  <si>
    <t>1100231</t>
  </si>
  <si>
    <t>巩固脱贫攻坚成果衔接乡村振兴转移支付收入</t>
  </si>
  <si>
    <t>1100244</t>
  </si>
  <si>
    <t>公共安全共同财政事权转移支付收入</t>
  </si>
  <si>
    <t>1100245</t>
  </si>
  <si>
    <t>教育共同财政事权转移支付收入</t>
  </si>
  <si>
    <t>1100247</t>
  </si>
  <si>
    <t>文化旅游体育与传媒共同财政事权转移支付收入</t>
  </si>
  <si>
    <t>1100248</t>
  </si>
  <si>
    <t>社会保障和就业共同财政事权转移支付收入</t>
  </si>
  <si>
    <t>1100249</t>
  </si>
  <si>
    <t>医疗卫生共同财政事权转移支付收入</t>
  </si>
  <si>
    <t>1100250</t>
  </si>
  <si>
    <t>节能环保共同财政事权转移支付收入</t>
  </si>
  <si>
    <t>1100252</t>
  </si>
  <si>
    <t>农林水共同财政事权转移支付收入</t>
  </si>
  <si>
    <t>1100258</t>
  </si>
  <si>
    <t>住房保障共同财政事权转移支付收入</t>
  </si>
  <si>
    <t>1100260</t>
  </si>
  <si>
    <t>灾害防治及应急管理共同财政事权转移支付收入</t>
  </si>
  <si>
    <t>1100299</t>
  </si>
  <si>
    <t>其他一般性转移支付收入</t>
  </si>
  <si>
    <t>专项转移支付收入</t>
  </si>
  <si>
    <t>一般公共服务</t>
  </si>
  <si>
    <t>卫生健康</t>
  </si>
  <si>
    <t>交通运输</t>
  </si>
  <si>
    <t>附表2-4</t>
  </si>
  <si>
    <t>2025年贡觉县一般公共预算本级支出预算表</t>
  </si>
  <si>
    <t>201</t>
  </si>
  <si>
    <t>一般公共服务支出</t>
  </si>
  <si>
    <t>20101</t>
  </si>
  <si>
    <t>人大事务</t>
  </si>
  <si>
    <t>20102</t>
  </si>
  <si>
    <t>政协事务</t>
  </si>
  <si>
    <t>20103</t>
  </si>
  <si>
    <t>政府办公厅（室）及相关机构事务</t>
  </si>
  <si>
    <t>20104</t>
  </si>
  <si>
    <t>发展与改革事务</t>
  </si>
  <si>
    <t>20105</t>
  </si>
  <si>
    <t>统计信息事务</t>
  </si>
  <si>
    <t>20106</t>
  </si>
  <si>
    <t>财政事务</t>
  </si>
  <si>
    <t>20107</t>
  </si>
  <si>
    <t>税收事务</t>
  </si>
  <si>
    <t>20108</t>
  </si>
  <si>
    <t>审计事务</t>
  </si>
  <si>
    <t>20111</t>
  </si>
  <si>
    <t>纪检监察事务</t>
  </si>
  <si>
    <t>20113</t>
  </si>
  <si>
    <t>商贸事务</t>
  </si>
  <si>
    <t>20123</t>
  </si>
  <si>
    <t>民族事务</t>
  </si>
  <si>
    <t>20126</t>
  </si>
  <si>
    <t>档案事务</t>
  </si>
  <si>
    <t>20129</t>
  </si>
  <si>
    <t>群众团体事务</t>
  </si>
  <si>
    <t>20131</t>
  </si>
  <si>
    <t>党委办公厅（室）及相关机构事务</t>
  </si>
  <si>
    <t>20132</t>
  </si>
  <si>
    <t>组织事务</t>
  </si>
  <si>
    <t>20133</t>
  </si>
  <si>
    <t>宣传事务</t>
  </si>
  <si>
    <t>20134</t>
  </si>
  <si>
    <t>统战事务</t>
  </si>
  <si>
    <t>20136</t>
  </si>
  <si>
    <t>其他共产党事务支出</t>
  </si>
  <si>
    <t>20138</t>
  </si>
  <si>
    <t>市场监督管理事务</t>
  </si>
  <si>
    <t>20139</t>
  </si>
  <si>
    <t>社会工作事务</t>
  </si>
  <si>
    <t>20140</t>
  </si>
  <si>
    <t>信访事务</t>
  </si>
  <si>
    <t>20199</t>
  </si>
  <si>
    <t>其他一般公共服务支出</t>
  </si>
  <si>
    <t>203</t>
  </si>
  <si>
    <t>国防支出</t>
  </si>
  <si>
    <t>20306</t>
  </si>
  <si>
    <t>国防动员</t>
  </si>
  <si>
    <t>204</t>
  </si>
  <si>
    <t>公共安全支出</t>
  </si>
  <si>
    <t>20402</t>
  </si>
  <si>
    <t>公安</t>
  </si>
  <si>
    <t>20403</t>
  </si>
  <si>
    <t>国家安全</t>
  </si>
  <si>
    <t>20406</t>
  </si>
  <si>
    <t>司法</t>
  </si>
  <si>
    <t>20409</t>
  </si>
  <si>
    <t>国家保密</t>
  </si>
  <si>
    <t>20499</t>
  </si>
  <si>
    <t>其他公共安全支出</t>
  </si>
  <si>
    <t>205</t>
  </si>
  <si>
    <t>教育支出</t>
  </si>
  <si>
    <t>20501</t>
  </si>
  <si>
    <t>教育管理事务</t>
  </si>
  <si>
    <t>20502</t>
  </si>
  <si>
    <t>普通教育</t>
  </si>
  <si>
    <t>206</t>
  </si>
  <si>
    <t>科学技术支出</t>
  </si>
  <si>
    <t>20602</t>
  </si>
  <si>
    <t>基础研究</t>
  </si>
  <si>
    <t>20699</t>
  </si>
  <si>
    <t>其他科学技术支出</t>
  </si>
  <si>
    <t>207</t>
  </si>
  <si>
    <t>文化旅游体育与传媒支出</t>
  </si>
  <si>
    <t>20701</t>
  </si>
  <si>
    <t>文化和旅游</t>
  </si>
  <si>
    <t>20702</t>
  </si>
  <si>
    <t>文物</t>
  </si>
  <si>
    <t>20708</t>
  </si>
  <si>
    <t>广播电视</t>
  </si>
  <si>
    <t>20799</t>
  </si>
  <si>
    <t>其他文化旅游体育与传媒支出</t>
  </si>
  <si>
    <t>208</t>
  </si>
  <si>
    <t>社会保障和就业支出</t>
  </si>
  <si>
    <t>20801</t>
  </si>
  <si>
    <t>人力资源和社会保障管理事务</t>
  </si>
  <si>
    <t>20802</t>
  </si>
  <si>
    <t>民政管理事务</t>
  </si>
  <si>
    <t>20805</t>
  </si>
  <si>
    <t>行政事业单位养老支出</t>
  </si>
  <si>
    <t>20807</t>
  </si>
  <si>
    <t>就业补助</t>
  </si>
  <si>
    <t>20808</t>
  </si>
  <si>
    <t>抚恤</t>
  </si>
  <si>
    <t>20809</t>
  </si>
  <si>
    <t>退役安置</t>
  </si>
  <si>
    <t>20810</t>
  </si>
  <si>
    <t>社会福利</t>
  </si>
  <si>
    <t>20811</t>
  </si>
  <si>
    <t>残疾人事业</t>
  </si>
  <si>
    <t>20821</t>
  </si>
  <si>
    <t>特困人员救助供养</t>
  </si>
  <si>
    <t>20825</t>
  </si>
  <si>
    <t>其他生活救助</t>
  </si>
  <si>
    <t>20828</t>
  </si>
  <si>
    <t>退役军人管理事务</t>
  </si>
  <si>
    <t>210</t>
  </si>
  <si>
    <t>卫生健康支出</t>
  </si>
  <si>
    <t>21001</t>
  </si>
  <si>
    <t>卫生健康管理事务</t>
  </si>
  <si>
    <t>21002</t>
  </si>
  <si>
    <t>公立医院</t>
  </si>
  <si>
    <t>21003</t>
  </si>
  <si>
    <t>基层医疗卫生机构</t>
  </si>
  <si>
    <t>21004</t>
  </si>
  <si>
    <t>公共卫生</t>
  </si>
  <si>
    <t>21011</t>
  </si>
  <si>
    <t>行政事业单位医疗</t>
  </si>
  <si>
    <t>21012</t>
  </si>
  <si>
    <t>财政对基本医疗保险基金的补助</t>
  </si>
  <si>
    <t>21014</t>
  </si>
  <si>
    <t>优抚对象医疗</t>
  </si>
  <si>
    <t>21015</t>
  </si>
  <si>
    <t>医疗保障管理事务</t>
  </si>
  <si>
    <t>21017</t>
  </si>
  <si>
    <t>中医药事务</t>
  </si>
  <si>
    <t>21099</t>
  </si>
  <si>
    <t>其他卫生健康支出</t>
  </si>
  <si>
    <t>211</t>
  </si>
  <si>
    <t>节能环保支出</t>
  </si>
  <si>
    <t>21101</t>
  </si>
  <si>
    <t>环境保护管理事务</t>
  </si>
  <si>
    <t>21103</t>
  </si>
  <si>
    <t>污染防治</t>
  </si>
  <si>
    <t>21104</t>
  </si>
  <si>
    <t>自然生态保护</t>
  </si>
  <si>
    <t>21105</t>
  </si>
  <si>
    <t>森林保护修复</t>
  </si>
  <si>
    <t>21111</t>
  </si>
  <si>
    <t>污染减排</t>
  </si>
  <si>
    <t>21199</t>
  </si>
  <si>
    <t>其他节能环保支出</t>
  </si>
  <si>
    <t>212</t>
  </si>
  <si>
    <t>城乡社区支出</t>
  </si>
  <si>
    <t>21201</t>
  </si>
  <si>
    <t>城乡社区管理事务</t>
  </si>
  <si>
    <t>213</t>
  </si>
  <si>
    <t>农林水支出</t>
  </si>
  <si>
    <t>21301</t>
  </si>
  <si>
    <t>农业农村</t>
  </si>
  <si>
    <t>21302</t>
  </si>
  <si>
    <t>林业和草原</t>
  </si>
  <si>
    <t>21303</t>
  </si>
  <si>
    <t>水利</t>
  </si>
  <si>
    <t>21305</t>
  </si>
  <si>
    <t>巩固脱贫攻坚成果衔接乡村振兴</t>
  </si>
  <si>
    <t>21307</t>
  </si>
  <si>
    <t>农村综合改革</t>
  </si>
  <si>
    <t>21308</t>
  </si>
  <si>
    <t>普惠金融发展支出</t>
  </si>
  <si>
    <t>21399</t>
  </si>
  <si>
    <t>其他农林水支出</t>
  </si>
  <si>
    <t>214</t>
  </si>
  <si>
    <t>交通运输支出</t>
  </si>
  <si>
    <t>21401</t>
  </si>
  <si>
    <t>公路水路运输</t>
  </si>
  <si>
    <t>215</t>
  </si>
  <si>
    <t>资源勘探工业信息等支出</t>
  </si>
  <si>
    <t>21503</t>
  </si>
  <si>
    <t>建筑业</t>
  </si>
  <si>
    <t>21507</t>
  </si>
  <si>
    <t>国有资产监管</t>
  </si>
  <si>
    <t>216</t>
  </si>
  <si>
    <t>商业服务业等支出</t>
  </si>
  <si>
    <t>21602</t>
  </si>
  <si>
    <t>商业流通事务</t>
  </si>
  <si>
    <t>220</t>
  </si>
  <si>
    <t>自然资源海洋气象等支出</t>
  </si>
  <si>
    <t>22001</t>
  </si>
  <si>
    <t>自然资源事务</t>
  </si>
  <si>
    <t>22005</t>
  </si>
  <si>
    <t>气象事务</t>
  </si>
  <si>
    <t>221</t>
  </si>
  <si>
    <t>住房保障支出</t>
  </si>
  <si>
    <t>22101</t>
  </si>
  <si>
    <t>保障性安居工程支出</t>
  </si>
  <si>
    <t>22102</t>
  </si>
  <si>
    <t>住房改革支出</t>
  </si>
  <si>
    <t>222</t>
  </si>
  <si>
    <t>粮油物资储备支出</t>
  </si>
  <si>
    <t>22204</t>
  </si>
  <si>
    <t>粮油储备</t>
  </si>
  <si>
    <t>224</t>
  </si>
  <si>
    <t>灾害防治及应急管理支出</t>
  </si>
  <si>
    <t>22401</t>
  </si>
  <si>
    <t>应急管理事务</t>
  </si>
  <si>
    <t>22402</t>
  </si>
  <si>
    <t>消防救援事务</t>
  </si>
  <si>
    <t>22406</t>
  </si>
  <si>
    <t>自然灾害防治</t>
  </si>
  <si>
    <t>229</t>
  </si>
  <si>
    <t>其他支出</t>
  </si>
  <si>
    <t>22902</t>
  </si>
  <si>
    <t>年初预留</t>
  </si>
  <si>
    <t>22999</t>
  </si>
  <si>
    <t>232</t>
  </si>
  <si>
    <t>债务付息支出</t>
  </si>
  <si>
    <t>23203</t>
  </si>
  <si>
    <t>地方政府一般债务付息支出</t>
  </si>
  <si>
    <t>附表2-5</t>
  </si>
  <si>
    <t>2025年贡觉县一般公共预算本级支出政府经济分类表</t>
  </si>
  <si>
    <t>金额</t>
  </si>
  <si>
    <t>501</t>
  </si>
  <si>
    <t>机关工资福利支出</t>
  </si>
  <si>
    <t>50101</t>
  </si>
  <si>
    <t>工资奖金津补贴</t>
  </si>
  <si>
    <t>50102</t>
  </si>
  <si>
    <t>社会保障缴费</t>
  </si>
  <si>
    <t>50103</t>
  </si>
  <si>
    <t>住房公积金</t>
  </si>
  <si>
    <t>50199</t>
  </si>
  <si>
    <t>其他工资福利支出</t>
  </si>
  <si>
    <t>502</t>
  </si>
  <si>
    <t>机关商品和服务支出</t>
  </si>
  <si>
    <t>50201</t>
  </si>
  <si>
    <t>办公经费</t>
  </si>
  <si>
    <t>50202</t>
  </si>
  <si>
    <t>会议费</t>
  </si>
  <si>
    <t>50203</t>
  </si>
  <si>
    <t>培训费</t>
  </si>
  <si>
    <t>50204</t>
  </si>
  <si>
    <t>专用材料购置费</t>
  </si>
  <si>
    <t>50205</t>
  </si>
  <si>
    <t>委托业务费</t>
  </si>
  <si>
    <t>50206</t>
  </si>
  <si>
    <t>公务接待费</t>
  </si>
  <si>
    <t>50208</t>
  </si>
  <si>
    <t>公务用车运行维护费</t>
  </si>
  <si>
    <t>50209</t>
  </si>
  <si>
    <t>维修（护）费</t>
  </si>
  <si>
    <t>50299</t>
  </si>
  <si>
    <t>其他商品和服务支出</t>
  </si>
  <si>
    <t>503</t>
  </si>
  <si>
    <t>机关资本性支出（一）</t>
  </si>
  <si>
    <t>50301</t>
  </si>
  <si>
    <t>房屋建筑物购建</t>
  </si>
  <si>
    <t>50302</t>
  </si>
  <si>
    <t>基础设施建设</t>
  </si>
  <si>
    <t>50303</t>
  </si>
  <si>
    <t>公务用车购置</t>
  </si>
  <si>
    <t>50306</t>
  </si>
  <si>
    <t>设备购置</t>
  </si>
  <si>
    <t>50307</t>
  </si>
  <si>
    <t>大型修缮</t>
  </si>
  <si>
    <t>50399</t>
  </si>
  <si>
    <t>其他资本性支出</t>
  </si>
  <si>
    <t>504</t>
  </si>
  <si>
    <t>机关资本性支出（二）</t>
  </si>
  <si>
    <t>50401</t>
  </si>
  <si>
    <t>50402</t>
  </si>
  <si>
    <t>50405</t>
  </si>
  <si>
    <t>505</t>
  </si>
  <si>
    <t>对事业单位经常性补助</t>
  </si>
  <si>
    <t>50501</t>
  </si>
  <si>
    <t>工资福利支出</t>
  </si>
  <si>
    <t>50502</t>
  </si>
  <si>
    <t>商品和服务支出</t>
  </si>
  <si>
    <t>506</t>
  </si>
  <si>
    <t>对事业单位资本性补助</t>
  </si>
  <si>
    <t>50601</t>
  </si>
  <si>
    <t>资本性支出</t>
  </si>
  <si>
    <t>509</t>
  </si>
  <si>
    <t>对个人和家庭的补助</t>
  </si>
  <si>
    <t>50901</t>
  </si>
  <si>
    <t>社会福利和救助</t>
  </si>
  <si>
    <t>50902</t>
  </si>
  <si>
    <t>助学金</t>
  </si>
  <si>
    <t>50903</t>
  </si>
  <si>
    <t>个人农业生产补贴</t>
  </si>
  <si>
    <t>50905</t>
  </si>
  <si>
    <t>离退休费</t>
  </si>
  <si>
    <t>50999</t>
  </si>
  <si>
    <t>其他对个人和家庭的补助</t>
  </si>
  <si>
    <t>510</t>
  </si>
  <si>
    <t>对社会保障基金补助</t>
  </si>
  <si>
    <t>51002</t>
  </si>
  <si>
    <t>对社会保险基金补助</t>
  </si>
  <si>
    <t>51004</t>
  </si>
  <si>
    <t>对机关事业单位职业年金的补助</t>
  </si>
  <si>
    <t>511</t>
  </si>
  <si>
    <t>债务利息及费用支出</t>
  </si>
  <si>
    <t>51101</t>
  </si>
  <si>
    <t>国内债务付息</t>
  </si>
  <si>
    <t>514</t>
  </si>
  <si>
    <t>预备费及预留</t>
  </si>
  <si>
    <t>51402</t>
  </si>
  <si>
    <t>预留</t>
  </si>
  <si>
    <t>599</t>
  </si>
  <si>
    <t>59999</t>
  </si>
  <si>
    <t>附表2-6</t>
  </si>
  <si>
    <t>2025年贡觉县一般公共预算本级支出“三公”经费预算表</t>
  </si>
  <si>
    <t>项目名称</t>
  </si>
  <si>
    <t>因公出国（境）费</t>
  </si>
  <si>
    <t>公务用车购置及运行费</t>
  </si>
  <si>
    <t>小计</t>
  </si>
  <si>
    <t>公务用车购置费</t>
  </si>
  <si>
    <t>公务用车运行费</t>
  </si>
  <si>
    <t>附表2-7</t>
  </si>
  <si>
    <t>2025年贡觉县政府性基金预算收支预算总表</t>
  </si>
  <si>
    <t>地方政府专项债务收入</t>
  </si>
  <si>
    <t>地方政府专项债务还本支出</t>
  </si>
  <si>
    <t xml:space="preserve">  政府性基金转移支付收入</t>
  </si>
  <si>
    <t xml:space="preserve">  政府性基金转移支付</t>
  </si>
  <si>
    <t xml:space="preserve">    农林水</t>
  </si>
  <si>
    <t xml:space="preserve">    其他收入</t>
  </si>
  <si>
    <t xml:space="preserve">  上解收入</t>
  </si>
  <si>
    <t xml:space="preserve">  上解支出</t>
  </si>
  <si>
    <t xml:space="preserve">  调出资金</t>
  </si>
  <si>
    <t xml:space="preserve">  地方政府专项债务转贷收入</t>
  </si>
  <si>
    <t xml:space="preserve">  地方政府专项债务转贷支出</t>
  </si>
  <si>
    <t xml:space="preserve">  上年结转收入</t>
  </si>
  <si>
    <t xml:space="preserve">  年终结转</t>
  </si>
  <si>
    <t>附表2-8</t>
  </si>
  <si>
    <t>2025年贡觉县政府性基金预算本级收入预算表</t>
  </si>
  <si>
    <t>政府性基金收入</t>
  </si>
  <si>
    <t>1030148</t>
  </si>
  <si>
    <t>国有土地使用权出让收入</t>
  </si>
  <si>
    <t>103014801</t>
  </si>
  <si>
    <t>土地出让价款收入</t>
  </si>
  <si>
    <t>附表2-9</t>
  </si>
  <si>
    <t>2025年贡觉县政府性基金预算本级支出预算表</t>
  </si>
  <si>
    <t>21208</t>
  </si>
  <si>
    <t>国有土地使用权出让收入安排的支出</t>
  </si>
  <si>
    <t>21372</t>
  </si>
  <si>
    <t>大中型水库移民后期扶持基金支出</t>
  </si>
  <si>
    <t>22960</t>
  </si>
  <si>
    <t>彩票公益金安排的支出</t>
  </si>
  <si>
    <t>附表2-10</t>
  </si>
  <si>
    <t>2025年贡觉县政府性基金预算本级支出政府经济分类表</t>
  </si>
  <si>
    <t>50305</t>
  </si>
  <si>
    <t>土地征迁补偿和安置支出</t>
  </si>
  <si>
    <t>附表2-11</t>
  </si>
  <si>
    <t>2025年贡觉县国有资本经营预算收支预算总表</t>
  </si>
  <si>
    <t xml:space="preserve">  利润收入</t>
  </si>
  <si>
    <t xml:space="preserve">  补充全国社会保障基金</t>
  </si>
  <si>
    <t xml:space="preserve">  股利、股息收入</t>
  </si>
  <si>
    <t xml:space="preserve">  解决历史遗留问题及改革成本支出</t>
  </si>
  <si>
    <t xml:space="preserve">  产权转让收入</t>
  </si>
  <si>
    <t xml:space="preserve">  国有企业资本金注入</t>
  </si>
  <si>
    <t xml:space="preserve">  清算收入</t>
  </si>
  <si>
    <t xml:space="preserve">  国有企业政策性补贴</t>
  </si>
  <si>
    <t xml:space="preserve">  其他国有资本经营预算收入</t>
  </si>
  <si>
    <t xml:space="preserve">  其他国有资本经营预算支出</t>
  </si>
  <si>
    <t xml:space="preserve">  国有资本经营预算转移支付收入</t>
  </si>
  <si>
    <t xml:space="preserve">  国有资本经营预算转移支付支出</t>
  </si>
  <si>
    <t xml:space="preserve">  国有资本经营预算上解收入</t>
  </si>
  <si>
    <t xml:space="preserve">  国有资本经营预算上解支出</t>
  </si>
  <si>
    <t xml:space="preserve">  国有资本经营预算调出资金</t>
  </si>
  <si>
    <t>附表2-12</t>
  </si>
  <si>
    <t>2025年度贡觉县地方政府债务余额情况表</t>
  </si>
  <si>
    <t>金额单位:万元</t>
  </si>
  <si>
    <t>一般债务</t>
  </si>
  <si>
    <t>专项债务</t>
  </si>
  <si>
    <t>一般债券</t>
  </si>
  <si>
    <t>向外国政府借款</t>
  </si>
  <si>
    <t>向国际组织借款</t>
  </si>
  <si>
    <t>其他一般债务</t>
  </si>
  <si>
    <t>专项债券</t>
  </si>
  <si>
    <t>其他专项债务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</si>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</sst>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sz val="11"/>
      <name val="宋体"/>
      <charset val="134"/>
    </font>
    <font>
      <b/>
      <sz val="22"/>
      <name val="黑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"/>
    </font>
    <font>
      <b/>
      <sz val="22"/>
      <color rgb="FF000000"/>
      <name val="黑体"/>
      <charset val="134"/>
    </font>
    <font>
      <sz val="11"/>
      <color rgb="FF000000"/>
      <name val="宋体"/>
      <charset val="134"/>
    </font>
    <font>
      <sz val="11"/>
      <color rgb="FF0000FF"/>
      <name val="宋体"/>
      <charset val="134"/>
    </font>
    <font>
      <sz val="11"/>
      <name val="宋体"/>
      <charset val="1"/>
    </font>
    <font>
      <sz val="11"/>
      <color rgb="FFFFFFFF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rgb="FFEFF2F7"/>
      </patternFill>
    </fill>
    <fill>
      <patternFill patternType="solid">
        <fgColor theme="6" tint="0.8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26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8" borderId="9" applyNumberFormat="0" applyFon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30" fillId="17" borderId="12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8" fillId="0" borderId="0"/>
    <xf numFmtId="0" fontId="25" fillId="0" borderId="1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0" fontId="2" fillId="0" borderId="0" xfId="30" applyNumberFormat="1" applyFont="1" applyFill="1" applyAlignment="1" applyProtection="1">
      <alignment horizontal="center" vertical="center"/>
    </xf>
    <xf numFmtId="41" fontId="2" fillId="0" borderId="0" xfId="30" applyNumberFormat="1" applyFont="1" applyFill="1" applyAlignment="1" applyProtection="1">
      <alignment horizontal="center" vertical="center"/>
    </xf>
    <xf numFmtId="0" fontId="1" fillId="0" borderId="0" xfId="30" applyNumberFormat="1" applyFont="1" applyFill="1" applyAlignment="1" applyProtection="1">
      <alignment horizontal="right" vertical="center"/>
    </xf>
    <xf numFmtId="41" fontId="1" fillId="0" borderId="0" xfId="30" applyNumberFormat="1" applyFont="1" applyFill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41" fontId="4" fillId="3" borderId="1" xfId="30" applyNumberFormat="1" applyFont="1" applyFill="1" applyBorder="1" applyAlignment="1" applyProtection="1">
      <alignment horizontal="center" vertical="center" wrapText="1"/>
    </xf>
    <xf numFmtId="0" fontId="1" fillId="0" borderId="1" xfId="30" applyNumberFormat="1" applyFont="1" applyFill="1" applyBorder="1" applyAlignment="1" applyProtection="1">
      <alignment vertical="center"/>
    </xf>
    <xf numFmtId="41" fontId="1" fillId="0" borderId="1" xfId="30" applyNumberFormat="1" applyFont="1" applyFill="1" applyBorder="1" applyAlignment="1" applyProtection="1">
      <alignment horizontal="right"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41" fontId="5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 wrapText="1"/>
    </xf>
    <xf numFmtId="41" fontId="6" fillId="0" borderId="2" xfId="0" applyNumberFormat="1" applyFont="1" applyBorder="1" applyAlignment="1">
      <alignment horizontal="center" vertical="center" wrapText="1"/>
    </xf>
    <xf numFmtId="41" fontId="7" fillId="0" borderId="3" xfId="0" applyNumberFormat="1" applyFont="1" applyBorder="1" applyAlignment="1">
      <alignment vertical="center" wrapText="1"/>
    </xf>
    <xf numFmtId="41" fontId="3" fillId="4" borderId="1" xfId="0" applyNumberFormat="1" applyFont="1" applyFill="1" applyBorder="1" applyAlignment="1">
      <alignment horizontal="center" vertical="center"/>
    </xf>
    <xf numFmtId="41" fontId="7" fillId="0" borderId="1" xfId="0" applyNumberFormat="1" applyFont="1" applyBorder="1" applyAlignment="1">
      <alignment horizontal="right" vertical="center"/>
    </xf>
    <xf numFmtId="0" fontId="7" fillId="5" borderId="1" xfId="0" applyFont="1" applyFill="1" applyBorder="1" applyAlignment="1">
      <alignment horizontal="left" vertical="center"/>
    </xf>
    <xf numFmtId="41" fontId="3" fillId="0" borderId="1" xfId="0" applyNumberFormat="1" applyFont="1" applyBorder="1" applyAlignment="1">
      <alignment horizontal="right" vertical="center"/>
    </xf>
    <xf numFmtId="41" fontId="3" fillId="4" borderId="4" xfId="0" applyNumberFormat="1" applyFont="1" applyFill="1" applyBorder="1" applyAlignment="1">
      <alignment horizontal="center" vertical="center"/>
    </xf>
    <xf numFmtId="41" fontId="3" fillId="4" borderId="5" xfId="0" applyNumberFormat="1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41" fontId="9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41" fontId="4" fillId="4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1" fontId="4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41" fontId="1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9" fillId="0" borderId="0" xfId="0" applyFont="1" applyFill="1">
      <alignment vertical="center"/>
    </xf>
    <xf numFmtId="41" fontId="9" fillId="0" borderId="0" xfId="0" applyNumberFormat="1" applyFont="1" applyFill="1">
      <alignment vertical="center"/>
    </xf>
    <xf numFmtId="0" fontId="11" fillId="0" borderId="2" xfId="0" applyFont="1" applyFill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41" fontId="1" fillId="0" borderId="3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41" fontId="1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 wrapText="1"/>
    </xf>
    <xf numFmtId="41" fontId="6" fillId="0" borderId="2" xfId="0" applyNumberFormat="1" applyFont="1" applyBorder="1" applyAlignment="1">
      <alignment horizontal="center" vertical="center"/>
    </xf>
    <xf numFmtId="41" fontId="7" fillId="0" borderId="3" xfId="0" applyNumberFormat="1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1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8"/>
  <sheetViews>
    <sheetView workbookViewId="0">
      <pane ySplit="5" topLeftCell="A6" activePane="bottomLeft" state="frozen"/>
      <selection/>
      <selection pane="bottomLeft" activeCell="F21" sqref="F21"/>
    </sheetView>
  </sheetViews>
  <sheetFormatPr defaultColWidth="10" defaultRowHeight="13.5" outlineLevelCol="3"/>
  <cols>
    <col min="1" max="1" width="30.625" style="38" customWidth="1"/>
    <col min="2" max="2" width="16.4083333333333" style="39" customWidth="1"/>
    <col min="3" max="3" width="30.625" style="38" customWidth="1"/>
    <col min="4" max="4" width="16.4083333333333" style="39" customWidth="1"/>
    <col min="5" max="6" width="9.76666666666667" style="38" customWidth="1"/>
    <col min="7" max="16384" width="10" style="38"/>
  </cols>
  <sheetData>
    <row r="1" spans="1:1">
      <c r="A1" s="38" t="s">
        <v>0</v>
      </c>
    </row>
    <row r="2" ht="26" customHeight="1" spans="1:4">
      <c r="A2" s="40" t="s">
        <v>1</v>
      </c>
      <c r="B2" s="41"/>
      <c r="C2" s="40"/>
      <c r="D2" s="41"/>
    </row>
    <row r="3" ht="17.05" customHeight="1" spans="2:4">
      <c r="B3" s="42"/>
      <c r="C3" s="43"/>
      <c r="D3" s="42" t="s">
        <v>2</v>
      </c>
    </row>
    <row r="4" ht="21.35" customHeight="1" spans="1:4">
      <c r="A4" s="44" t="s">
        <v>3</v>
      </c>
      <c r="B4" s="45"/>
      <c r="C4" s="44" t="s">
        <v>4</v>
      </c>
      <c r="D4" s="45"/>
    </row>
    <row r="5" ht="21.35" customHeight="1" spans="1:4">
      <c r="A5" s="44" t="s">
        <v>5</v>
      </c>
      <c r="B5" s="45" t="s">
        <v>6</v>
      </c>
      <c r="C5" s="44" t="s">
        <v>7</v>
      </c>
      <c r="D5" s="45" t="s">
        <v>6</v>
      </c>
    </row>
    <row r="6" ht="19.9" customHeight="1" spans="1:4">
      <c r="A6" s="46" t="s">
        <v>8</v>
      </c>
      <c r="B6" s="47">
        <v>7543</v>
      </c>
      <c r="C6" s="46" t="s">
        <v>9</v>
      </c>
      <c r="D6" s="47">
        <v>147135</v>
      </c>
    </row>
    <row r="7" ht="19.9" customHeight="1" spans="1:4">
      <c r="A7" s="46"/>
      <c r="B7" s="47"/>
      <c r="C7" s="46" t="s">
        <v>10</v>
      </c>
      <c r="D7" s="47">
        <v>3008</v>
      </c>
    </row>
    <row r="8" ht="19.9" customHeight="1" spans="1:4">
      <c r="A8" s="46" t="s">
        <v>11</v>
      </c>
      <c r="B8" s="47"/>
      <c r="C8" s="46" t="s">
        <v>12</v>
      </c>
      <c r="D8" s="47"/>
    </row>
    <row r="9" ht="19.9" customHeight="1" spans="1:4">
      <c r="A9" s="46" t="s">
        <v>13</v>
      </c>
      <c r="B9" s="47">
        <f>B10+B14+B15+B18+B19+B23+B25+B26+B27</f>
        <v>142871</v>
      </c>
      <c r="C9" s="46" t="s">
        <v>14</v>
      </c>
      <c r="D9" s="47">
        <f>D10+D14+D15+D18+D19+D23+D24+D25+D26+D27</f>
        <v>271</v>
      </c>
    </row>
    <row r="10" ht="19.9" customHeight="1" spans="1:4">
      <c r="A10" s="48" t="s">
        <v>15</v>
      </c>
      <c r="B10" s="49">
        <f>SUM(B11:B13)</f>
        <v>122736</v>
      </c>
      <c r="C10" s="48" t="s">
        <v>16</v>
      </c>
      <c r="D10" s="49">
        <f>SUM(D11:D13)</f>
        <v>0</v>
      </c>
    </row>
    <row r="11" ht="19.9" customHeight="1" spans="1:4">
      <c r="A11" s="48" t="s">
        <v>17</v>
      </c>
      <c r="B11" s="49">
        <v>481</v>
      </c>
      <c r="C11" s="48" t="s">
        <v>18</v>
      </c>
      <c r="D11" s="49"/>
    </row>
    <row r="12" ht="19.9" customHeight="1" spans="1:4">
      <c r="A12" s="48" t="s">
        <v>19</v>
      </c>
      <c r="B12" s="49">
        <v>118719</v>
      </c>
      <c r="C12" s="48" t="s">
        <v>20</v>
      </c>
      <c r="D12" s="49"/>
    </row>
    <row r="13" ht="19.9" customHeight="1" spans="1:4">
      <c r="A13" s="48" t="s">
        <v>21</v>
      </c>
      <c r="B13" s="49">
        <v>3536</v>
      </c>
      <c r="C13" s="48" t="s">
        <v>22</v>
      </c>
      <c r="D13" s="49"/>
    </row>
    <row r="14" ht="19.9" customHeight="1" spans="1:4">
      <c r="A14" s="48" t="s">
        <v>23</v>
      </c>
      <c r="B14" s="49"/>
      <c r="C14" s="48" t="s">
        <v>24</v>
      </c>
      <c r="D14" s="49"/>
    </row>
    <row r="15" ht="19.9" customHeight="1" spans="1:4">
      <c r="A15" s="48" t="s">
        <v>25</v>
      </c>
      <c r="B15" s="49"/>
      <c r="C15" s="48" t="s">
        <v>26</v>
      </c>
      <c r="D15" s="49">
        <f>SUM(D16:D17)</f>
        <v>271</v>
      </c>
    </row>
    <row r="16" ht="19.9" customHeight="1" spans="1:4">
      <c r="A16" s="48" t="s">
        <v>27</v>
      </c>
      <c r="B16" s="49"/>
      <c r="C16" s="48" t="s">
        <v>28</v>
      </c>
      <c r="D16" s="49"/>
    </row>
    <row r="17" ht="19.9" customHeight="1" spans="1:4">
      <c r="A17" s="48" t="s">
        <v>29</v>
      </c>
      <c r="B17" s="49"/>
      <c r="C17" s="48" t="s">
        <v>30</v>
      </c>
      <c r="D17" s="49">
        <v>271</v>
      </c>
    </row>
    <row r="18" ht="19.9" customHeight="1" spans="1:4">
      <c r="A18" s="48" t="s">
        <v>31</v>
      </c>
      <c r="B18" s="49"/>
      <c r="C18" s="48" t="s">
        <v>32</v>
      </c>
      <c r="D18" s="49"/>
    </row>
    <row r="19" ht="19.9" customHeight="1" spans="1:4">
      <c r="A19" s="48" t="s">
        <v>33</v>
      </c>
      <c r="B19" s="49"/>
      <c r="C19" s="48" t="s">
        <v>34</v>
      </c>
      <c r="D19" s="49"/>
    </row>
    <row r="20" ht="19.9" customHeight="1" spans="1:4">
      <c r="A20" s="48" t="s">
        <v>35</v>
      </c>
      <c r="B20" s="49"/>
      <c r="C20" s="48" t="s">
        <v>36</v>
      </c>
      <c r="D20" s="49"/>
    </row>
    <row r="21" ht="19.9" customHeight="1" spans="1:4">
      <c r="A21" s="48" t="s">
        <v>37</v>
      </c>
      <c r="B21" s="49"/>
      <c r="C21" s="48" t="s">
        <v>36</v>
      </c>
      <c r="D21" s="49"/>
    </row>
    <row r="22" ht="19.9" customHeight="1" spans="1:4">
      <c r="A22" s="48" t="s">
        <v>38</v>
      </c>
      <c r="B22" s="49"/>
      <c r="C22" s="48" t="s">
        <v>36</v>
      </c>
      <c r="D22" s="49"/>
    </row>
    <row r="23" ht="19.9" customHeight="1" spans="1:4">
      <c r="A23" s="48" t="s">
        <v>39</v>
      </c>
      <c r="B23" s="49">
        <v>6135</v>
      </c>
      <c r="C23" s="48" t="s">
        <v>40</v>
      </c>
      <c r="D23" s="49"/>
    </row>
    <row r="24" ht="19.9" customHeight="1" spans="1:4">
      <c r="A24" s="48" t="s">
        <v>36</v>
      </c>
      <c r="B24" s="49"/>
      <c r="C24" s="48" t="s">
        <v>41</v>
      </c>
      <c r="D24" s="49"/>
    </row>
    <row r="25" ht="19.9" customHeight="1" spans="1:4">
      <c r="A25" s="48" t="s">
        <v>42</v>
      </c>
      <c r="B25" s="49"/>
      <c r="C25" s="48" t="s">
        <v>43</v>
      </c>
      <c r="D25" s="49"/>
    </row>
    <row r="26" ht="19.9" customHeight="1" spans="1:4">
      <c r="A26" s="48" t="s">
        <v>44</v>
      </c>
      <c r="B26" s="49">
        <v>14000</v>
      </c>
      <c r="C26" s="48" t="s">
        <v>45</v>
      </c>
      <c r="D26" s="49"/>
    </row>
    <row r="27" ht="19.9" customHeight="1" spans="1:4">
      <c r="A27" s="48" t="s">
        <v>46</v>
      </c>
      <c r="B27" s="49"/>
      <c r="C27" s="48" t="s">
        <v>47</v>
      </c>
      <c r="D27" s="49"/>
    </row>
    <row r="28" ht="19.9" customHeight="1" spans="1:4">
      <c r="A28" s="50" t="s">
        <v>48</v>
      </c>
      <c r="B28" s="47">
        <f>B6+B8+B9</f>
        <v>150414</v>
      </c>
      <c r="C28" s="50" t="s">
        <v>49</v>
      </c>
      <c r="D28" s="47">
        <f>D6+D7+D8+D9</f>
        <v>150414</v>
      </c>
    </row>
  </sheetData>
  <mergeCells count="3">
    <mergeCell ref="A2:D2"/>
    <mergeCell ref="A4:B4"/>
    <mergeCell ref="C4:D4"/>
  </mergeCells>
  <printOptions horizontalCentered="1"/>
  <pageMargins left="0.704166666666667" right="0.704166666666667" top="0.74375" bottom="0.74375" header="0.310416666666667" footer="0.310416666666667"/>
  <pageSetup paperSize="9" scale="95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workbookViewId="0">
      <selection activeCell="A2" sqref="A2:C2"/>
    </sheetView>
  </sheetViews>
  <sheetFormatPr defaultColWidth="10" defaultRowHeight="13.5" outlineLevelCol="2"/>
  <cols>
    <col min="1" max="1" width="12.8166666666667" style="12" customWidth="1"/>
    <col min="2" max="2" width="44.375" style="12" customWidth="1"/>
    <col min="3" max="3" width="28.625" style="24" customWidth="1"/>
    <col min="4" max="4" width="9.76666666666667" style="12" customWidth="1"/>
    <col min="5" max="16384" width="10" style="12"/>
  </cols>
  <sheetData>
    <row r="1" spans="1:1">
      <c r="A1" s="12" t="s">
        <v>470</v>
      </c>
    </row>
    <row r="2" ht="75" customHeight="1" spans="1:3">
      <c r="A2" s="25" t="s">
        <v>471</v>
      </c>
      <c r="B2" s="25"/>
      <c r="C2" s="26"/>
    </row>
    <row r="3" ht="17.05" customHeight="1" spans="2:3">
      <c r="B3" s="14"/>
      <c r="C3" s="27" t="s">
        <v>2</v>
      </c>
    </row>
    <row r="4" ht="21.35" customHeight="1" spans="1:3">
      <c r="A4" s="15" t="s">
        <v>7</v>
      </c>
      <c r="B4" s="15"/>
      <c r="C4" s="28" t="s">
        <v>6</v>
      </c>
    </row>
    <row r="5" ht="34.15" customHeight="1" spans="1:3">
      <c r="A5" s="15" t="s">
        <v>52</v>
      </c>
      <c r="B5" s="15" t="s">
        <v>53</v>
      </c>
      <c r="C5" s="28"/>
    </row>
    <row r="6" ht="19.9" customHeight="1" spans="1:3">
      <c r="A6" s="20" t="s">
        <v>355</v>
      </c>
      <c r="B6" s="20" t="s">
        <v>356</v>
      </c>
      <c r="C6" s="29">
        <f>SUM(C7:C8)</f>
        <v>1009</v>
      </c>
    </row>
    <row r="7" ht="19.9" customHeight="1" spans="1:3">
      <c r="A7" s="30" t="s">
        <v>357</v>
      </c>
      <c r="B7" s="20" t="s">
        <v>358</v>
      </c>
      <c r="C7" s="29">
        <v>36</v>
      </c>
    </row>
    <row r="8" ht="19.9" customHeight="1" spans="1:3">
      <c r="A8" s="30" t="s">
        <v>365</v>
      </c>
      <c r="B8" s="20" t="s">
        <v>366</v>
      </c>
      <c r="C8" s="29">
        <v>973</v>
      </c>
    </row>
    <row r="9" ht="19.9" customHeight="1" spans="1:3">
      <c r="A9" s="20" t="s">
        <v>375</v>
      </c>
      <c r="B9" s="20" t="s">
        <v>376</v>
      </c>
      <c r="C9" s="29">
        <f>SUM(C10:C12)</f>
        <v>1207</v>
      </c>
    </row>
    <row r="10" ht="19.9" customHeight="1" spans="1:3">
      <c r="A10" s="30" t="s">
        <v>379</v>
      </c>
      <c r="B10" s="20" t="s">
        <v>380</v>
      </c>
      <c r="C10" s="29">
        <v>1149</v>
      </c>
    </row>
    <row r="11" ht="19.9" customHeight="1" spans="1:3">
      <c r="A11" s="30" t="s">
        <v>472</v>
      </c>
      <c r="B11" s="20" t="s">
        <v>473</v>
      </c>
      <c r="C11" s="29">
        <v>33</v>
      </c>
    </row>
    <row r="12" ht="19.9" customHeight="1" spans="1:3">
      <c r="A12" s="30" t="s">
        <v>385</v>
      </c>
      <c r="B12" s="20" t="s">
        <v>386</v>
      </c>
      <c r="C12" s="29">
        <v>25</v>
      </c>
    </row>
    <row r="13" ht="19.9" customHeight="1" spans="1:3">
      <c r="A13" s="20" t="s">
        <v>404</v>
      </c>
      <c r="B13" s="20" t="s">
        <v>405</v>
      </c>
      <c r="C13" s="29">
        <f>SUM(C14:C15)</f>
        <v>35</v>
      </c>
    </row>
    <row r="14" ht="19.9" customHeight="1" spans="1:3">
      <c r="A14" s="30" t="s">
        <v>406</v>
      </c>
      <c r="B14" s="20" t="s">
        <v>407</v>
      </c>
      <c r="C14" s="29">
        <v>15</v>
      </c>
    </row>
    <row r="15" ht="19.9" customHeight="1" spans="1:3">
      <c r="A15" s="30" t="s">
        <v>414</v>
      </c>
      <c r="B15" s="20" t="s">
        <v>415</v>
      </c>
      <c r="C15" s="29">
        <v>20</v>
      </c>
    </row>
    <row r="16" ht="19.9" customHeight="1" spans="1:3">
      <c r="A16" s="20" t="s">
        <v>426</v>
      </c>
      <c r="B16" s="20" t="s">
        <v>427</v>
      </c>
      <c r="C16" s="29">
        <f>SUM(C17)</f>
        <v>956</v>
      </c>
    </row>
    <row r="17" ht="19.9" customHeight="1" spans="1:3">
      <c r="A17" s="30" t="s">
        <v>428</v>
      </c>
      <c r="B17" s="20" t="s">
        <v>429</v>
      </c>
      <c r="C17" s="29">
        <v>956</v>
      </c>
    </row>
    <row r="18" ht="19.9" customHeight="1" spans="1:3">
      <c r="A18" s="20" t="s">
        <v>430</v>
      </c>
      <c r="B18" s="20" t="s">
        <v>334</v>
      </c>
      <c r="C18" s="29">
        <f>SUM(C19)</f>
        <v>0</v>
      </c>
    </row>
    <row r="19" ht="19.9" customHeight="1" spans="1:3">
      <c r="A19" s="30" t="s">
        <v>431</v>
      </c>
      <c r="B19" s="20" t="s">
        <v>334</v>
      </c>
      <c r="C19" s="29"/>
    </row>
    <row r="20" ht="19.9" customHeight="1" spans="1:3">
      <c r="A20" s="23" t="s">
        <v>84</v>
      </c>
      <c r="B20" s="23"/>
      <c r="C20" s="31">
        <f>C6+C9+C13+C16+C18</f>
        <v>3207</v>
      </c>
    </row>
  </sheetData>
  <mergeCells count="4">
    <mergeCell ref="A2:C2"/>
    <mergeCell ref="A4:B4"/>
    <mergeCell ref="A20:B20"/>
    <mergeCell ref="C4:C5"/>
  </mergeCells>
  <printOptions horizontalCentered="1"/>
  <pageMargins left="0.704166666666667" right="0.704166666666667" top="0.74375" bottom="0.74375" header="0.310416666666667" footer="0.310416666666667"/>
  <pageSetup paperSize="9" fitToHeight="0" orientation="portrait" horizontalDpi="600"/>
  <headerFooter/>
  <ignoredErrors>
    <ignoredError sqref="A6:A1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workbookViewId="0">
      <pane ySplit="6" topLeftCell="A6" activePane="bottomLeft" state="frozen"/>
      <selection/>
      <selection pane="bottomLeft" activeCell="A2" sqref="A2:D2"/>
    </sheetView>
  </sheetViews>
  <sheetFormatPr defaultColWidth="10" defaultRowHeight="13.5" outlineLevelCol="3"/>
  <cols>
    <col min="1" max="1" width="33.3416666666667" style="12" customWidth="1"/>
    <col min="2" max="2" width="16.4083333333333" style="12" customWidth="1"/>
    <col min="3" max="3" width="33.8333333333333" style="12" customWidth="1"/>
    <col min="4" max="4" width="16.4083333333333" style="12" customWidth="1"/>
    <col min="5" max="6" width="9.76666666666667" style="12" customWidth="1"/>
    <col min="7" max="16384" width="10" style="12"/>
  </cols>
  <sheetData>
    <row r="1" spans="1:1">
      <c r="A1" s="12" t="s">
        <v>474</v>
      </c>
    </row>
    <row r="2" ht="30" customHeight="1" spans="1:4">
      <c r="A2" s="13" t="s">
        <v>475</v>
      </c>
      <c r="B2" s="13"/>
      <c r="C2" s="13"/>
      <c r="D2" s="13"/>
    </row>
    <row r="3" ht="17.05" customHeight="1" spans="2:4">
      <c r="B3" s="14"/>
      <c r="C3" s="14"/>
      <c r="D3" s="14" t="s">
        <v>2</v>
      </c>
    </row>
    <row r="4" ht="21.35" customHeight="1" spans="1:4">
      <c r="A4" s="15" t="s">
        <v>3</v>
      </c>
      <c r="B4" s="15"/>
      <c r="C4" s="15" t="s">
        <v>4</v>
      </c>
      <c r="D4" s="15"/>
    </row>
    <row r="5" ht="21.35" customHeight="1" spans="1:4">
      <c r="A5" s="15" t="s">
        <v>7</v>
      </c>
      <c r="B5" s="16" t="s">
        <v>6</v>
      </c>
      <c r="C5" s="15" t="s">
        <v>7</v>
      </c>
      <c r="D5" s="16" t="s">
        <v>6</v>
      </c>
    </row>
    <row r="6" ht="34.15" customHeight="1" spans="1:4">
      <c r="A6" s="15"/>
      <c r="B6" s="17"/>
      <c r="C6" s="15"/>
      <c r="D6" s="17"/>
    </row>
    <row r="7" ht="19.9" customHeight="1" spans="1:4">
      <c r="A7" s="18" t="s">
        <v>8</v>
      </c>
      <c r="B7" s="19"/>
      <c r="C7" s="18" t="s">
        <v>9</v>
      </c>
      <c r="D7" s="19"/>
    </row>
    <row r="8" ht="19.9" customHeight="1" spans="1:4">
      <c r="A8" s="20" t="s">
        <v>476</v>
      </c>
      <c r="B8" s="21"/>
      <c r="C8" s="20" t="s">
        <v>477</v>
      </c>
      <c r="D8" s="21"/>
    </row>
    <row r="9" ht="19.9" customHeight="1" spans="1:4">
      <c r="A9" s="20" t="s">
        <v>478</v>
      </c>
      <c r="B9" s="21"/>
      <c r="C9" s="20" t="s">
        <v>479</v>
      </c>
      <c r="D9" s="21"/>
    </row>
    <row r="10" ht="19.9" customHeight="1" spans="1:4">
      <c r="A10" s="20" t="s">
        <v>480</v>
      </c>
      <c r="B10" s="21"/>
      <c r="C10" s="20" t="s">
        <v>481</v>
      </c>
      <c r="D10" s="21"/>
    </row>
    <row r="11" ht="19.9" customHeight="1" spans="1:4">
      <c r="A11" s="20" t="s">
        <v>482</v>
      </c>
      <c r="B11" s="21"/>
      <c r="C11" s="20" t="s">
        <v>483</v>
      </c>
      <c r="D11" s="21"/>
    </row>
    <row r="12" ht="19.9" customHeight="1" spans="1:4">
      <c r="A12" s="20" t="s">
        <v>484</v>
      </c>
      <c r="B12" s="21"/>
      <c r="C12" s="20" t="s">
        <v>485</v>
      </c>
      <c r="D12" s="21"/>
    </row>
    <row r="13" ht="19.9" customHeight="1" spans="1:4">
      <c r="A13" s="18" t="s">
        <v>13</v>
      </c>
      <c r="B13" s="19"/>
      <c r="C13" s="18" t="s">
        <v>14</v>
      </c>
      <c r="D13" s="19"/>
    </row>
    <row r="14" ht="19.9" customHeight="1" spans="1:4">
      <c r="A14" s="20" t="s">
        <v>486</v>
      </c>
      <c r="B14" s="21"/>
      <c r="C14" s="20" t="s">
        <v>487</v>
      </c>
      <c r="D14" s="21"/>
    </row>
    <row r="15" ht="19.9" customHeight="1" spans="1:4">
      <c r="A15" s="20" t="s">
        <v>488</v>
      </c>
      <c r="B15" s="21"/>
      <c r="C15" s="20" t="s">
        <v>489</v>
      </c>
      <c r="D15" s="21"/>
    </row>
    <row r="16" ht="19.9" customHeight="1" spans="1:4">
      <c r="A16" s="20"/>
      <c r="B16" s="22"/>
      <c r="C16" s="20" t="s">
        <v>490</v>
      </c>
      <c r="D16" s="21"/>
    </row>
    <row r="17" ht="19.9" customHeight="1" spans="1:4">
      <c r="A17" s="20" t="s">
        <v>453</v>
      </c>
      <c r="B17" s="21"/>
      <c r="C17" s="20" t="s">
        <v>454</v>
      </c>
      <c r="D17" s="22"/>
    </row>
    <row r="18" ht="19.9" customHeight="1" spans="1:4">
      <c r="A18" s="20" t="s">
        <v>46</v>
      </c>
      <c r="B18" s="21"/>
      <c r="C18" s="20" t="s">
        <v>47</v>
      </c>
      <c r="D18" s="22"/>
    </row>
    <row r="19" ht="19.9" customHeight="1" spans="1:4">
      <c r="A19" s="23" t="s">
        <v>48</v>
      </c>
      <c r="B19" s="19"/>
      <c r="C19" s="23" t="s">
        <v>49</v>
      </c>
      <c r="D19" s="19"/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704166666666667" right="0.704166666666667" top="0.74375" bottom="0.74375" header="0.310416666666667" footer="0.310416666666667"/>
  <pageSetup paperSize="9" scale="89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tabSelected="1" workbookViewId="0">
      <selection activeCell="C6" sqref="C6"/>
    </sheetView>
  </sheetViews>
  <sheetFormatPr defaultColWidth="9" defaultRowHeight="13.5"/>
  <cols>
    <col min="1" max="1" width="32.375" style="2" customWidth="1"/>
    <col min="2" max="3" width="9.375" style="3"/>
    <col min="4" max="4" width="10.25" style="3" customWidth="1"/>
    <col min="5" max="5" width="11.125" style="3" customWidth="1"/>
    <col min="6" max="6" width="8.625" style="3" customWidth="1"/>
    <col min="7" max="7" width="7" style="3" customWidth="1"/>
    <col min="8" max="8" width="5" style="3"/>
    <col min="9" max="9" width="7.25" style="3" customWidth="1"/>
    <col min="10" max="10" width="10.125" style="3" customWidth="1"/>
    <col min="11" max="16384" width="9" style="2"/>
  </cols>
  <sheetData>
    <row r="1" spans="1:1">
      <c r="A1" s="2" t="s">
        <v>491</v>
      </c>
    </row>
    <row r="2" ht="30" customHeight="1" spans="1:10">
      <c r="A2" s="4" t="s">
        <v>492</v>
      </c>
      <c r="B2" s="5"/>
      <c r="C2" s="5"/>
      <c r="D2" s="5"/>
      <c r="E2" s="5"/>
      <c r="F2" s="5"/>
      <c r="G2" s="5"/>
      <c r="H2" s="5"/>
      <c r="I2" s="5"/>
      <c r="J2" s="5"/>
    </row>
    <row r="3" spans="1:10">
      <c r="A3" s="6" t="s">
        <v>493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30" customHeight="1" spans="1:10">
      <c r="A4" s="8" t="s">
        <v>7</v>
      </c>
      <c r="B4" s="9" t="s">
        <v>84</v>
      </c>
      <c r="C4" s="9" t="s">
        <v>494</v>
      </c>
      <c r="D4" s="9"/>
      <c r="E4" s="9"/>
      <c r="F4" s="9"/>
      <c r="G4" s="9"/>
      <c r="H4" s="9" t="s">
        <v>495</v>
      </c>
      <c r="I4" s="9"/>
      <c r="J4" s="9"/>
    </row>
    <row r="5" s="1" customFormat="1" ht="51" customHeight="1" spans="1:10">
      <c r="A5" s="8"/>
      <c r="B5" s="9"/>
      <c r="C5" s="9" t="s">
        <v>437</v>
      </c>
      <c r="D5" s="9" t="s">
        <v>496</v>
      </c>
      <c r="E5" s="9" t="s">
        <v>497</v>
      </c>
      <c r="F5" s="9" t="s">
        <v>498</v>
      </c>
      <c r="G5" s="9" t="s">
        <v>499</v>
      </c>
      <c r="H5" s="9" t="s">
        <v>437</v>
      </c>
      <c r="I5" s="9" t="s">
        <v>500</v>
      </c>
      <c r="J5" s="9" t="s">
        <v>501</v>
      </c>
    </row>
    <row r="6" ht="30" customHeight="1" spans="1:10">
      <c r="A6" s="10" t="s">
        <v>502</v>
      </c>
      <c r="B6" s="11">
        <f>C6+H6</f>
        <v>34682</v>
      </c>
      <c r="C6" s="11">
        <f>SUM(D6:G6)</f>
        <v>34682</v>
      </c>
      <c r="D6" s="11">
        <v>34682</v>
      </c>
      <c r="E6" s="11"/>
      <c r="F6" s="11"/>
      <c r="G6" s="11"/>
      <c r="H6" s="11">
        <f>SUM(I6:J6)</f>
        <v>0</v>
      </c>
      <c r="I6" s="11"/>
      <c r="J6" s="11"/>
    </row>
    <row r="7" ht="30" customHeight="1" spans="1:10">
      <c r="A7" s="10" t="s">
        <v>503</v>
      </c>
      <c r="B7" s="11">
        <f>C7+H7</f>
        <v>34682</v>
      </c>
      <c r="C7" s="11">
        <v>34682</v>
      </c>
      <c r="D7" s="11"/>
      <c r="E7" s="11"/>
      <c r="F7" s="11"/>
      <c r="G7" s="11"/>
      <c r="H7" s="11">
        <f>SUM(I7:J7)</f>
        <v>0</v>
      </c>
      <c r="I7" s="11"/>
      <c r="J7" s="11"/>
    </row>
    <row r="8" ht="30" customHeight="1" spans="1:10">
      <c r="A8" s="10" t="s">
        <v>504</v>
      </c>
      <c r="B8" s="11">
        <f>C8+H8</f>
        <v>0</v>
      </c>
      <c r="C8" s="11">
        <f>SUM(D8:G8)</f>
        <v>0</v>
      </c>
      <c r="D8" s="11"/>
      <c r="E8" s="11"/>
      <c r="F8" s="11"/>
      <c r="G8" s="11"/>
      <c r="H8" s="11">
        <f>SUM(I8:J8)</f>
        <v>0</v>
      </c>
      <c r="I8" s="11"/>
      <c r="J8" s="11"/>
    </row>
    <row r="9" ht="30" customHeight="1" spans="1:10">
      <c r="A9" s="10" t="s">
        <v>505</v>
      </c>
      <c r="B9" s="11">
        <f>C9+H9</f>
        <v>0</v>
      </c>
      <c r="C9" s="11">
        <f>SUM(D9:G9)</f>
        <v>0</v>
      </c>
      <c r="D9" s="11"/>
      <c r="E9" s="11"/>
      <c r="F9" s="11"/>
      <c r="G9" s="11"/>
      <c r="H9" s="11">
        <f>SUM(I9:J9)</f>
        <v>0</v>
      </c>
      <c r="I9" s="11"/>
      <c r="J9" s="11"/>
    </row>
    <row r="10" ht="30" customHeight="1" spans="1:10">
      <c r="A10" s="10" t="s">
        <v>506</v>
      </c>
      <c r="B10" s="11">
        <f>C10+H10</f>
        <v>0</v>
      </c>
      <c r="C10" s="11">
        <f>SUM(D10:G10)</f>
        <v>0</v>
      </c>
      <c r="D10" s="11"/>
      <c r="E10" s="11"/>
      <c r="F10" s="11"/>
      <c r="G10" s="11"/>
      <c r="H10" s="11">
        <f>SUM(I10:J10)</f>
        <v>0</v>
      </c>
      <c r="I10" s="11"/>
      <c r="J10" s="11"/>
    </row>
    <row r="11" ht="30" customHeight="1" spans="1:10">
      <c r="A11" s="10" t="s">
        <v>507</v>
      </c>
      <c r="B11" s="11">
        <f>C11+H11</f>
        <v>0</v>
      </c>
      <c r="C11" s="11">
        <f>SUM(D11:G11)</f>
        <v>0</v>
      </c>
      <c r="D11" s="11"/>
      <c r="E11" s="11"/>
      <c r="F11" s="11"/>
      <c r="G11" s="11"/>
      <c r="H11" s="11">
        <f>SUM(I11:J11)</f>
        <v>0</v>
      </c>
      <c r="I11" s="11"/>
      <c r="J11" s="11"/>
    </row>
  </sheetData>
  <mergeCells count="6">
    <mergeCell ref="A2:J2"/>
    <mergeCell ref="A3:J3"/>
    <mergeCell ref="C4:G4"/>
    <mergeCell ref="H4:J4"/>
    <mergeCell ref="A4:A5"/>
    <mergeCell ref="B4:B5"/>
  </mergeCells>
  <pageMargins left="0.751388888888889" right="0.751388888888889" top="1" bottom="1" header="0.5" footer="0.5"/>
  <pageSetup paperSize="9" scale="79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A2" sqref="A2:C2"/>
    </sheetView>
  </sheetViews>
  <sheetFormatPr defaultColWidth="10" defaultRowHeight="13.5" outlineLevelCol="2"/>
  <cols>
    <col min="1" max="1" width="12.8166666666667" style="12" customWidth="1"/>
    <col min="2" max="2" width="50.625" style="12" customWidth="1"/>
    <col min="3" max="3" width="16.4083333333333" style="24" customWidth="1"/>
  </cols>
  <sheetData>
    <row r="1" spans="1:1">
      <c r="A1" s="12" t="s">
        <v>50</v>
      </c>
    </row>
    <row r="2" ht="30" customHeight="1" spans="1:3">
      <c r="A2" s="13" t="s">
        <v>51</v>
      </c>
      <c r="B2" s="13"/>
      <c r="C2" s="64"/>
    </row>
    <row r="3" ht="17.05" customHeight="1" spans="2:3">
      <c r="B3" s="34"/>
      <c r="C3" s="65" t="s">
        <v>2</v>
      </c>
    </row>
    <row r="4" ht="21.35" customHeight="1" spans="1:3">
      <c r="A4" s="15" t="s">
        <v>5</v>
      </c>
      <c r="B4" s="15"/>
      <c r="C4" s="32" t="s">
        <v>6</v>
      </c>
    </row>
    <row r="5" ht="34.15" customHeight="1" spans="1:3">
      <c r="A5" s="15" t="s">
        <v>52</v>
      </c>
      <c r="B5" s="15" t="s">
        <v>53</v>
      </c>
      <c r="C5" s="33"/>
    </row>
    <row r="6" ht="19.9" customHeight="1" spans="1:3">
      <c r="A6" s="18">
        <v>101</v>
      </c>
      <c r="B6" s="18" t="s">
        <v>54</v>
      </c>
      <c r="C6" s="31">
        <f>SUM(C7:C15)</f>
        <v>5543</v>
      </c>
    </row>
    <row r="7" ht="19.9" customHeight="1" spans="1:3">
      <c r="A7" s="20" t="s">
        <v>55</v>
      </c>
      <c r="B7" s="20" t="s">
        <v>56</v>
      </c>
      <c r="C7" s="29">
        <v>3800</v>
      </c>
    </row>
    <row r="8" ht="19.9" customHeight="1" spans="1:3">
      <c r="A8" s="20" t="s">
        <v>57</v>
      </c>
      <c r="B8" s="20" t="s">
        <v>58</v>
      </c>
      <c r="C8" s="29">
        <v>300</v>
      </c>
    </row>
    <row r="9" ht="19.9" customHeight="1" spans="1:3">
      <c r="A9" s="20" t="s">
        <v>59</v>
      </c>
      <c r="B9" s="20" t="s">
        <v>60</v>
      </c>
      <c r="C9" s="29">
        <v>200</v>
      </c>
    </row>
    <row r="10" ht="19.9" customHeight="1" spans="1:3">
      <c r="A10" s="20" t="s">
        <v>61</v>
      </c>
      <c r="B10" s="20" t="s">
        <v>62</v>
      </c>
      <c r="C10" s="29">
        <v>70</v>
      </c>
    </row>
    <row r="11" ht="19.9" customHeight="1" spans="1:3">
      <c r="A11" s="20" t="s">
        <v>63</v>
      </c>
      <c r="B11" s="20" t="s">
        <v>64</v>
      </c>
      <c r="C11" s="29">
        <v>190</v>
      </c>
    </row>
    <row r="12" ht="19.9" customHeight="1" spans="1:3">
      <c r="A12" s="20" t="s">
        <v>65</v>
      </c>
      <c r="B12" s="20" t="s">
        <v>66</v>
      </c>
      <c r="C12" s="29">
        <v>20</v>
      </c>
    </row>
    <row r="13" ht="19.9" customHeight="1" spans="1:3">
      <c r="A13" s="20" t="s">
        <v>67</v>
      </c>
      <c r="B13" s="20" t="s">
        <v>68</v>
      </c>
      <c r="C13" s="29">
        <v>948</v>
      </c>
    </row>
    <row r="14" ht="19.9" customHeight="1" spans="1:3">
      <c r="A14" s="20" t="s">
        <v>69</v>
      </c>
      <c r="B14" s="20" t="s">
        <v>70</v>
      </c>
      <c r="C14" s="29">
        <v>10</v>
      </c>
    </row>
    <row r="15" ht="19.9" customHeight="1" spans="1:3">
      <c r="A15" s="20" t="s">
        <v>71</v>
      </c>
      <c r="B15" s="20" t="s">
        <v>72</v>
      </c>
      <c r="C15" s="29">
        <v>5</v>
      </c>
    </row>
    <row r="16" ht="19.9" customHeight="1" spans="1:3">
      <c r="A16" s="18">
        <v>103</v>
      </c>
      <c r="B16" s="18" t="s">
        <v>73</v>
      </c>
      <c r="C16" s="31">
        <f>SUM(C17:C21)</f>
        <v>2000</v>
      </c>
    </row>
    <row r="17" ht="19.9" customHeight="1" spans="1:3">
      <c r="A17" s="20" t="s">
        <v>74</v>
      </c>
      <c r="B17" s="20" t="s">
        <v>75</v>
      </c>
      <c r="C17" s="29">
        <v>280</v>
      </c>
    </row>
    <row r="18" ht="19.9" customHeight="1" spans="1:3">
      <c r="A18" s="20" t="s">
        <v>76</v>
      </c>
      <c r="B18" s="20" t="s">
        <v>77</v>
      </c>
      <c r="C18" s="29">
        <v>230</v>
      </c>
    </row>
    <row r="19" ht="19.9" customHeight="1" spans="1:3">
      <c r="A19" s="20" t="s">
        <v>78</v>
      </c>
      <c r="B19" s="20" t="s">
        <v>79</v>
      </c>
      <c r="C19" s="29">
        <v>450</v>
      </c>
    </row>
    <row r="20" ht="19.9" customHeight="1" spans="1:3">
      <c r="A20" s="20" t="s">
        <v>80</v>
      </c>
      <c r="B20" s="20" t="s">
        <v>81</v>
      </c>
      <c r="C20" s="29">
        <v>900</v>
      </c>
    </row>
    <row r="21" ht="19.9" customHeight="1" spans="1:3">
      <c r="A21" s="20" t="s">
        <v>82</v>
      </c>
      <c r="B21" s="20" t="s">
        <v>83</v>
      </c>
      <c r="C21" s="29">
        <v>140</v>
      </c>
    </row>
    <row r="22" ht="19.9" customHeight="1" spans="1:3">
      <c r="A22" s="23" t="s">
        <v>84</v>
      </c>
      <c r="B22" s="23"/>
      <c r="C22" s="31">
        <f>C6+C16</f>
        <v>7543</v>
      </c>
    </row>
  </sheetData>
  <mergeCells count="4">
    <mergeCell ref="A2:C2"/>
    <mergeCell ref="A4:B4"/>
    <mergeCell ref="A22:B22"/>
    <mergeCell ref="C4:C5"/>
  </mergeCells>
  <printOptions horizontalCentered="1"/>
  <pageMargins left="0.704166666666667" right="0.704166666666667" top="0.74375" bottom="0.428472222222222" header="0.310416666666667" footer="0.310416666666667"/>
  <pageSetup paperSize="9" orientation="portrait" horizontalDpi="600"/>
  <headerFooter/>
  <ignoredErrors>
    <ignoredError sqref="A7:A2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workbookViewId="0">
      <selection activeCell="B1" sqref="B$1:B$1048576"/>
    </sheetView>
  </sheetViews>
  <sheetFormatPr defaultColWidth="10" defaultRowHeight="13.5" outlineLevelCol="2"/>
  <cols>
    <col min="1" max="1" width="12.8166666666667" style="12" customWidth="1"/>
    <col min="2" max="2" width="54.25" style="12" customWidth="1"/>
    <col min="3" max="3" width="18.25" style="24" customWidth="1"/>
  </cols>
  <sheetData>
    <row r="1" spans="1:1">
      <c r="A1" s="12" t="s">
        <v>85</v>
      </c>
    </row>
    <row r="2" customFormat="1" ht="30" customHeight="1" spans="1:3">
      <c r="A2" s="13" t="s">
        <v>86</v>
      </c>
      <c r="B2" s="13"/>
      <c r="C2" s="64"/>
    </row>
    <row r="3" customFormat="1" ht="17.05" customHeight="1" spans="1:3">
      <c r="A3" s="12"/>
      <c r="B3" s="34"/>
      <c r="C3" s="65" t="s">
        <v>2</v>
      </c>
    </row>
    <row r="4" customFormat="1" ht="21.35" customHeight="1" spans="1:3">
      <c r="A4" s="15" t="s">
        <v>5</v>
      </c>
      <c r="B4" s="15"/>
      <c r="C4" s="32" t="s">
        <v>6</v>
      </c>
    </row>
    <row r="5" customFormat="1" ht="34.15" customHeight="1" spans="1:3">
      <c r="A5" s="15" t="s">
        <v>52</v>
      </c>
      <c r="B5" s="15" t="s">
        <v>53</v>
      </c>
      <c r="C5" s="33"/>
    </row>
    <row r="6" customFormat="1" ht="19.9" customHeight="1" spans="1:3">
      <c r="A6" s="18">
        <v>11001</v>
      </c>
      <c r="B6" s="18" t="s">
        <v>87</v>
      </c>
      <c r="C6" s="31">
        <f>SUM(C7:C8)</f>
        <v>481</v>
      </c>
    </row>
    <row r="7" customFormat="1" ht="19.9" customHeight="1" spans="1:3">
      <c r="A7" s="20">
        <v>1100102</v>
      </c>
      <c r="B7" s="20" t="s">
        <v>88</v>
      </c>
      <c r="C7" s="29">
        <v>17</v>
      </c>
    </row>
    <row r="8" customFormat="1" ht="19.9" customHeight="1" spans="1:3">
      <c r="A8" s="20">
        <v>1100104</v>
      </c>
      <c r="B8" s="20" t="s">
        <v>89</v>
      </c>
      <c r="C8" s="29">
        <v>464</v>
      </c>
    </row>
    <row r="9" customFormat="1" ht="19.9" customHeight="1" spans="1:3">
      <c r="A9" s="18">
        <v>11002</v>
      </c>
      <c r="B9" s="18" t="s">
        <v>90</v>
      </c>
      <c r="C9" s="31">
        <f>SUM(C10:C26)</f>
        <v>118719</v>
      </c>
    </row>
    <row r="10" customFormat="1" ht="19.9" customHeight="1" spans="1:3">
      <c r="A10" s="20" t="s">
        <v>91</v>
      </c>
      <c r="B10" s="20" t="s">
        <v>92</v>
      </c>
      <c r="C10" s="29">
        <v>955</v>
      </c>
    </row>
    <row r="11" customFormat="1" ht="19.9" customHeight="1" spans="1:3">
      <c r="A11" s="20" t="s">
        <v>93</v>
      </c>
      <c r="B11" s="20" t="s">
        <v>94</v>
      </c>
      <c r="C11" s="29">
        <v>29933</v>
      </c>
    </row>
    <row r="12" customFormat="1" ht="19.9" customHeight="1" spans="1:3">
      <c r="A12" s="20" t="s">
        <v>95</v>
      </c>
      <c r="B12" s="20" t="s">
        <v>96</v>
      </c>
      <c r="C12" s="29">
        <v>6504</v>
      </c>
    </row>
    <row r="13" customFormat="1" ht="19.9" customHeight="1" spans="1:3">
      <c r="A13" s="20" t="s">
        <v>97</v>
      </c>
      <c r="B13" s="20" t="s">
        <v>98</v>
      </c>
      <c r="C13" s="29">
        <v>21464</v>
      </c>
    </row>
    <row r="14" customFormat="1" ht="19.9" customHeight="1" spans="1:3">
      <c r="A14" s="20" t="s">
        <v>99</v>
      </c>
      <c r="B14" s="20" t="s">
        <v>100</v>
      </c>
      <c r="C14" s="29">
        <v>6618</v>
      </c>
    </row>
    <row r="15" customFormat="1" ht="19.9" customHeight="1" spans="1:3">
      <c r="A15" s="20" t="s">
        <v>101</v>
      </c>
      <c r="B15" s="20" t="s">
        <v>102</v>
      </c>
      <c r="C15" s="29">
        <v>15459</v>
      </c>
    </row>
    <row r="16" customFormat="1" ht="19.9" customHeight="1" spans="1:3">
      <c r="A16" s="20" t="s">
        <v>103</v>
      </c>
      <c r="B16" s="20" t="s">
        <v>104</v>
      </c>
      <c r="C16" s="29">
        <v>12362</v>
      </c>
    </row>
    <row r="17" customFormat="1" ht="19.9" customHeight="1" spans="1:3">
      <c r="A17" s="20" t="s">
        <v>105</v>
      </c>
      <c r="B17" s="20" t="s">
        <v>106</v>
      </c>
      <c r="C17" s="29">
        <v>1015</v>
      </c>
    </row>
    <row r="18" customFormat="1" ht="19.9" customHeight="1" spans="1:3">
      <c r="A18" s="20" t="s">
        <v>107</v>
      </c>
      <c r="B18" s="20" t="s">
        <v>108</v>
      </c>
      <c r="C18" s="29">
        <v>5148</v>
      </c>
    </row>
    <row r="19" customFormat="1" ht="19.9" customHeight="1" spans="1:3">
      <c r="A19" s="20" t="s">
        <v>109</v>
      </c>
      <c r="B19" s="20" t="s">
        <v>110</v>
      </c>
      <c r="C19" s="29">
        <v>332</v>
      </c>
    </row>
    <row r="20" customFormat="1" ht="19.9" customHeight="1" spans="1:3">
      <c r="A20" s="20" t="s">
        <v>111</v>
      </c>
      <c r="B20" s="20" t="s">
        <v>112</v>
      </c>
      <c r="C20" s="29">
        <v>5032</v>
      </c>
    </row>
    <row r="21" customFormat="1" ht="19.9" customHeight="1" spans="1:3">
      <c r="A21" s="20" t="s">
        <v>113</v>
      </c>
      <c r="B21" s="20" t="s">
        <v>114</v>
      </c>
      <c r="C21" s="29">
        <v>2345</v>
      </c>
    </row>
    <row r="22" customFormat="1" ht="19.9" customHeight="1" spans="1:3">
      <c r="A22" s="20" t="s">
        <v>115</v>
      </c>
      <c r="B22" s="20" t="s">
        <v>116</v>
      </c>
      <c r="C22" s="29">
        <v>3025</v>
      </c>
    </row>
    <row r="23" customFormat="1" ht="19.9" customHeight="1" spans="1:3">
      <c r="A23" s="20" t="s">
        <v>117</v>
      </c>
      <c r="B23" s="20" t="s">
        <v>118</v>
      </c>
      <c r="C23" s="29">
        <v>4821</v>
      </c>
    </row>
    <row r="24" customFormat="1" ht="19.9" customHeight="1" spans="1:3">
      <c r="A24" s="20" t="s">
        <v>119</v>
      </c>
      <c r="B24" s="20" t="s">
        <v>120</v>
      </c>
      <c r="C24" s="29">
        <v>370</v>
      </c>
    </row>
    <row r="25" customFormat="1" ht="19.9" customHeight="1" spans="1:3">
      <c r="A25" s="20" t="s">
        <v>121</v>
      </c>
      <c r="B25" s="20" t="s">
        <v>122</v>
      </c>
      <c r="C25" s="29">
        <v>146</v>
      </c>
    </row>
    <row r="26" customFormat="1" ht="19.9" customHeight="1" spans="1:3">
      <c r="A26" s="20" t="s">
        <v>123</v>
      </c>
      <c r="B26" s="20" t="s">
        <v>124</v>
      </c>
      <c r="C26" s="29">
        <v>3190</v>
      </c>
    </row>
    <row r="27" customFormat="1" ht="19.9" customHeight="1" spans="1:3">
      <c r="A27" s="18">
        <v>11003</v>
      </c>
      <c r="B27" s="18" t="s">
        <v>125</v>
      </c>
      <c r="C27" s="31">
        <f>SUM(C28:C30)</f>
        <v>3536</v>
      </c>
    </row>
    <row r="28" customFormat="1" ht="19.9" customHeight="1" spans="1:3">
      <c r="A28" s="20">
        <v>1100301</v>
      </c>
      <c r="B28" s="20" t="s">
        <v>126</v>
      </c>
      <c r="C28" s="29">
        <v>30</v>
      </c>
    </row>
    <row r="29" customFormat="1" ht="19.9" customHeight="1" spans="1:3">
      <c r="A29" s="20">
        <v>1100310</v>
      </c>
      <c r="B29" s="20" t="s">
        <v>127</v>
      </c>
      <c r="C29" s="29">
        <v>140</v>
      </c>
    </row>
    <row r="30" customFormat="1" ht="19.9" customHeight="1" spans="1:3">
      <c r="A30" s="20">
        <v>1100314</v>
      </c>
      <c r="B30" s="20" t="s">
        <v>128</v>
      </c>
      <c r="C30" s="29">
        <v>3366</v>
      </c>
    </row>
    <row r="31" customFormat="1" ht="19.9" customHeight="1" spans="1:3">
      <c r="A31" s="23" t="s">
        <v>84</v>
      </c>
      <c r="B31" s="23"/>
      <c r="C31" s="31">
        <f>C6+C9+C27</f>
        <v>122736</v>
      </c>
    </row>
  </sheetData>
  <mergeCells count="4">
    <mergeCell ref="A2:C2"/>
    <mergeCell ref="A4:B4"/>
    <mergeCell ref="A31:B31"/>
    <mergeCell ref="C4:C5"/>
  </mergeCells>
  <printOptions horizontalCentered="1"/>
  <pageMargins left="0.704166666666667" right="0.704166666666667" top="0.74375" bottom="0.74375" header="0.310416666666667" footer="0.310416666666667"/>
  <pageSetup paperSize="9" fitToHeight="0" orientation="portrait" horizontalDpi="600"/>
  <headerFooter/>
  <ignoredErrors>
    <ignoredError sqref="A10:A2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2"/>
  <sheetViews>
    <sheetView workbookViewId="0">
      <selection activeCell="F7" sqref="F7"/>
    </sheetView>
  </sheetViews>
  <sheetFormatPr defaultColWidth="10" defaultRowHeight="13.5" outlineLevelCol="2"/>
  <cols>
    <col min="1" max="1" width="12.8166666666667" style="52" customWidth="1"/>
    <col min="2" max="2" width="50.625" style="52" customWidth="1"/>
    <col min="3" max="3" width="16.4083333333333" style="53" customWidth="1"/>
    <col min="4" max="16384" width="10" style="52"/>
  </cols>
  <sheetData>
    <row r="1" spans="1:1">
      <c r="A1" s="52" t="s">
        <v>129</v>
      </c>
    </row>
    <row r="2" ht="30" customHeight="1" spans="1:3">
      <c r="A2" s="62" t="s">
        <v>130</v>
      </c>
      <c r="B2" s="62"/>
      <c r="C2" s="63"/>
    </row>
    <row r="3" ht="17.05" customHeight="1" spans="2:3">
      <c r="B3" s="56"/>
      <c r="C3" s="57" t="s">
        <v>2</v>
      </c>
    </row>
    <row r="4" ht="21.35" customHeight="1" spans="1:3">
      <c r="A4" s="15" t="s">
        <v>5</v>
      </c>
      <c r="B4" s="15"/>
      <c r="C4" s="32" t="s">
        <v>6</v>
      </c>
    </row>
    <row r="5" ht="34.15" customHeight="1" spans="1:3">
      <c r="A5" s="15" t="s">
        <v>52</v>
      </c>
      <c r="B5" s="15" t="s">
        <v>53</v>
      </c>
      <c r="C5" s="33"/>
    </row>
    <row r="6" ht="19.9" customHeight="1" spans="1:3">
      <c r="A6" s="58" t="s">
        <v>131</v>
      </c>
      <c r="B6" s="58" t="s">
        <v>132</v>
      </c>
      <c r="C6" s="59">
        <f>SUM(C7:C28)</f>
        <v>12917</v>
      </c>
    </row>
    <row r="7" ht="19.9" customHeight="1" spans="1:3">
      <c r="A7" s="58" t="s">
        <v>133</v>
      </c>
      <c r="B7" s="58" t="s">
        <v>134</v>
      </c>
      <c r="C7" s="59">
        <v>514</v>
      </c>
    </row>
    <row r="8" ht="19.9" customHeight="1" spans="1:3">
      <c r="A8" s="58" t="s">
        <v>135</v>
      </c>
      <c r="B8" s="58" t="s">
        <v>136</v>
      </c>
      <c r="C8" s="59">
        <v>311</v>
      </c>
    </row>
    <row r="9" ht="19.9" customHeight="1" spans="1:3">
      <c r="A9" s="58" t="s">
        <v>137</v>
      </c>
      <c r="B9" s="58" t="s">
        <v>138</v>
      </c>
      <c r="C9" s="59">
        <v>1776</v>
      </c>
    </row>
    <row r="10" ht="19.9" customHeight="1" spans="1:3">
      <c r="A10" s="58" t="s">
        <v>139</v>
      </c>
      <c r="B10" s="58" t="s">
        <v>140</v>
      </c>
      <c r="C10" s="59">
        <v>313</v>
      </c>
    </row>
    <row r="11" ht="19.9" customHeight="1" spans="1:3">
      <c r="A11" s="58" t="s">
        <v>141</v>
      </c>
      <c r="B11" s="58" t="s">
        <v>142</v>
      </c>
      <c r="C11" s="59">
        <v>218</v>
      </c>
    </row>
    <row r="12" ht="19.9" customHeight="1" spans="1:3">
      <c r="A12" s="58" t="s">
        <v>143</v>
      </c>
      <c r="B12" s="58" t="s">
        <v>144</v>
      </c>
      <c r="C12" s="59">
        <v>1008</v>
      </c>
    </row>
    <row r="13" ht="19.9" customHeight="1" spans="1:3">
      <c r="A13" s="58" t="s">
        <v>145</v>
      </c>
      <c r="B13" s="58" t="s">
        <v>146</v>
      </c>
      <c r="C13" s="59">
        <v>30</v>
      </c>
    </row>
    <row r="14" ht="19.9" customHeight="1" spans="1:3">
      <c r="A14" s="58" t="s">
        <v>147</v>
      </c>
      <c r="B14" s="58" t="s">
        <v>148</v>
      </c>
      <c r="C14" s="59">
        <v>196</v>
      </c>
    </row>
    <row r="15" ht="19.9" customHeight="1" spans="1:3">
      <c r="A15" s="58" t="s">
        <v>149</v>
      </c>
      <c r="B15" s="58" t="s">
        <v>150</v>
      </c>
      <c r="C15" s="59">
        <v>535</v>
      </c>
    </row>
    <row r="16" ht="19.9" customHeight="1" spans="1:3">
      <c r="A16" s="58" t="s">
        <v>151</v>
      </c>
      <c r="B16" s="58" t="s">
        <v>152</v>
      </c>
      <c r="C16" s="59">
        <v>235</v>
      </c>
    </row>
    <row r="17" ht="19.9" customHeight="1" spans="1:3">
      <c r="A17" s="58" t="s">
        <v>153</v>
      </c>
      <c r="B17" s="58" t="s">
        <v>154</v>
      </c>
      <c r="C17" s="59"/>
    </row>
    <row r="18" ht="19.9" customHeight="1" spans="1:3">
      <c r="A18" s="58" t="s">
        <v>155</v>
      </c>
      <c r="B18" s="58" t="s">
        <v>156</v>
      </c>
      <c r="C18" s="59">
        <v>3</v>
      </c>
    </row>
    <row r="19" ht="19.9" customHeight="1" spans="1:3">
      <c r="A19" s="58" t="s">
        <v>157</v>
      </c>
      <c r="B19" s="58" t="s">
        <v>158</v>
      </c>
      <c r="C19" s="59">
        <v>267</v>
      </c>
    </row>
    <row r="20" ht="19.9" customHeight="1" spans="1:3">
      <c r="A20" s="58" t="s">
        <v>159</v>
      </c>
      <c r="B20" s="58" t="s">
        <v>160</v>
      </c>
      <c r="C20" s="59">
        <v>626</v>
      </c>
    </row>
    <row r="21" ht="19.9" customHeight="1" spans="1:3">
      <c r="A21" s="58" t="s">
        <v>161</v>
      </c>
      <c r="B21" s="58" t="s">
        <v>162</v>
      </c>
      <c r="C21" s="59">
        <v>960</v>
      </c>
    </row>
    <row r="22" ht="19.9" customHeight="1" spans="1:3">
      <c r="A22" s="58" t="s">
        <v>163</v>
      </c>
      <c r="B22" s="58" t="s">
        <v>164</v>
      </c>
      <c r="C22" s="59">
        <v>452</v>
      </c>
    </row>
    <row r="23" ht="19.9" customHeight="1" spans="1:3">
      <c r="A23" s="58" t="s">
        <v>165</v>
      </c>
      <c r="B23" s="58" t="s">
        <v>166</v>
      </c>
      <c r="C23" s="59">
        <v>1027</v>
      </c>
    </row>
    <row r="24" ht="19.9" customHeight="1" spans="1:3">
      <c r="A24" s="58" t="s">
        <v>167</v>
      </c>
      <c r="B24" s="58" t="s">
        <v>168</v>
      </c>
      <c r="C24" s="59">
        <v>615</v>
      </c>
    </row>
    <row r="25" ht="19.9" customHeight="1" spans="1:3">
      <c r="A25" s="58" t="s">
        <v>169</v>
      </c>
      <c r="B25" s="58" t="s">
        <v>170</v>
      </c>
      <c r="C25" s="59">
        <v>231</v>
      </c>
    </row>
    <row r="26" ht="19.9" customHeight="1" spans="1:3">
      <c r="A26" s="58" t="s">
        <v>171</v>
      </c>
      <c r="B26" s="58" t="s">
        <v>172</v>
      </c>
      <c r="C26" s="59">
        <v>280</v>
      </c>
    </row>
    <row r="27" ht="19.9" customHeight="1" spans="1:3">
      <c r="A27" s="58" t="s">
        <v>173</v>
      </c>
      <c r="B27" s="58" t="s">
        <v>174</v>
      </c>
      <c r="C27" s="59"/>
    </row>
    <row r="28" ht="19.9" customHeight="1" spans="1:3">
      <c r="A28" s="58" t="s">
        <v>175</v>
      </c>
      <c r="B28" s="58" t="s">
        <v>176</v>
      </c>
      <c r="C28" s="59">
        <v>3320</v>
      </c>
    </row>
    <row r="29" ht="19.9" customHeight="1" spans="1:3">
      <c r="A29" s="58" t="s">
        <v>177</v>
      </c>
      <c r="B29" s="58" t="s">
        <v>178</v>
      </c>
      <c r="C29" s="59">
        <f>SUM(C30)</f>
        <v>69</v>
      </c>
    </row>
    <row r="30" ht="19.9" customHeight="1" spans="1:3">
      <c r="A30" s="58" t="s">
        <v>179</v>
      </c>
      <c r="B30" s="58" t="s">
        <v>180</v>
      </c>
      <c r="C30" s="59">
        <v>69</v>
      </c>
    </row>
    <row r="31" ht="19.9" customHeight="1" spans="1:3">
      <c r="A31" s="58" t="s">
        <v>181</v>
      </c>
      <c r="B31" s="58" t="s">
        <v>182</v>
      </c>
      <c r="C31" s="59">
        <f>SUM(C32:C36)</f>
        <v>10380</v>
      </c>
    </row>
    <row r="32" ht="19.9" customHeight="1" spans="1:3">
      <c r="A32" s="58" t="s">
        <v>183</v>
      </c>
      <c r="B32" s="58" t="s">
        <v>184</v>
      </c>
      <c r="C32" s="59">
        <v>9700</v>
      </c>
    </row>
    <row r="33" ht="19.9" customHeight="1" spans="1:3">
      <c r="A33" s="58" t="s">
        <v>185</v>
      </c>
      <c r="B33" s="58" t="s">
        <v>186</v>
      </c>
      <c r="C33" s="59"/>
    </row>
    <row r="34" ht="19.9" customHeight="1" spans="1:3">
      <c r="A34" s="58" t="s">
        <v>187</v>
      </c>
      <c r="B34" s="58" t="s">
        <v>188</v>
      </c>
      <c r="C34" s="59">
        <v>478</v>
      </c>
    </row>
    <row r="35" ht="19.9" customHeight="1" spans="1:3">
      <c r="A35" s="58" t="s">
        <v>189</v>
      </c>
      <c r="B35" s="58" t="s">
        <v>190</v>
      </c>
      <c r="C35" s="59"/>
    </row>
    <row r="36" ht="19.9" customHeight="1" spans="1:3">
      <c r="A36" s="58" t="s">
        <v>191</v>
      </c>
      <c r="B36" s="58" t="s">
        <v>192</v>
      </c>
      <c r="C36" s="59">
        <v>202</v>
      </c>
    </row>
    <row r="37" ht="19.9" customHeight="1" spans="1:3">
      <c r="A37" s="58" t="s">
        <v>193</v>
      </c>
      <c r="B37" s="58" t="s">
        <v>194</v>
      </c>
      <c r="C37" s="59">
        <f>SUM(C38:C39)</f>
        <v>19863</v>
      </c>
    </row>
    <row r="38" ht="19.9" customHeight="1" spans="1:3">
      <c r="A38" s="58" t="s">
        <v>195</v>
      </c>
      <c r="B38" s="58" t="s">
        <v>196</v>
      </c>
      <c r="C38" s="59">
        <v>156</v>
      </c>
    </row>
    <row r="39" ht="19.9" customHeight="1" spans="1:3">
      <c r="A39" s="58" t="s">
        <v>197</v>
      </c>
      <c r="B39" s="58" t="s">
        <v>198</v>
      </c>
      <c r="C39" s="59">
        <v>19707</v>
      </c>
    </row>
    <row r="40" ht="19.9" customHeight="1" spans="1:3">
      <c r="A40" s="58" t="s">
        <v>199</v>
      </c>
      <c r="B40" s="58" t="s">
        <v>200</v>
      </c>
      <c r="C40" s="59">
        <f>SUM(C41:C42)</f>
        <v>152</v>
      </c>
    </row>
    <row r="41" ht="19.9" customHeight="1" spans="1:3">
      <c r="A41" s="58" t="s">
        <v>201</v>
      </c>
      <c r="B41" s="58" t="s">
        <v>202</v>
      </c>
      <c r="C41" s="59">
        <v>10</v>
      </c>
    </row>
    <row r="42" ht="19.9" customHeight="1" spans="1:3">
      <c r="A42" s="58" t="s">
        <v>203</v>
      </c>
      <c r="B42" s="58" t="s">
        <v>204</v>
      </c>
      <c r="C42" s="59">
        <v>142</v>
      </c>
    </row>
    <row r="43" ht="19.9" customHeight="1" spans="1:3">
      <c r="A43" s="58" t="s">
        <v>205</v>
      </c>
      <c r="B43" s="58" t="s">
        <v>206</v>
      </c>
      <c r="C43" s="59">
        <f>SUM(C44:C47)</f>
        <v>1461</v>
      </c>
    </row>
    <row r="44" ht="19.9" customHeight="1" spans="1:3">
      <c r="A44" s="58" t="s">
        <v>207</v>
      </c>
      <c r="B44" s="58" t="s">
        <v>208</v>
      </c>
      <c r="C44" s="59">
        <v>900</v>
      </c>
    </row>
    <row r="45" ht="19.9" customHeight="1" spans="1:3">
      <c r="A45" s="58" t="s">
        <v>209</v>
      </c>
      <c r="B45" s="58" t="s">
        <v>210</v>
      </c>
      <c r="C45" s="59">
        <v>18</v>
      </c>
    </row>
    <row r="46" ht="19.9" customHeight="1" spans="1:3">
      <c r="A46" s="58" t="s">
        <v>211</v>
      </c>
      <c r="B46" s="58" t="s">
        <v>212</v>
      </c>
      <c r="C46" s="59">
        <v>479</v>
      </c>
    </row>
    <row r="47" ht="19.9" customHeight="1" spans="1:3">
      <c r="A47" s="58" t="s">
        <v>213</v>
      </c>
      <c r="B47" s="58" t="s">
        <v>214</v>
      </c>
      <c r="C47" s="59">
        <v>64</v>
      </c>
    </row>
    <row r="48" ht="19.9" customHeight="1" spans="1:3">
      <c r="A48" s="58" t="s">
        <v>215</v>
      </c>
      <c r="B48" s="58" t="s">
        <v>216</v>
      </c>
      <c r="C48" s="59">
        <f>SUM(C49:C59)</f>
        <v>14518</v>
      </c>
    </row>
    <row r="49" ht="19.9" customHeight="1" spans="1:3">
      <c r="A49" s="58" t="s">
        <v>217</v>
      </c>
      <c r="B49" s="58" t="s">
        <v>218</v>
      </c>
      <c r="C49" s="59">
        <v>672</v>
      </c>
    </row>
    <row r="50" ht="19.9" customHeight="1" spans="1:3">
      <c r="A50" s="58" t="s">
        <v>219</v>
      </c>
      <c r="B50" s="58" t="s">
        <v>220</v>
      </c>
      <c r="C50" s="59">
        <v>492</v>
      </c>
    </row>
    <row r="51" ht="19.9" customHeight="1" spans="1:3">
      <c r="A51" s="58" t="s">
        <v>221</v>
      </c>
      <c r="B51" s="58" t="s">
        <v>222</v>
      </c>
      <c r="C51" s="59">
        <v>6954</v>
      </c>
    </row>
    <row r="52" ht="19.9" customHeight="1" spans="1:3">
      <c r="A52" s="58" t="s">
        <v>223</v>
      </c>
      <c r="B52" s="58" t="s">
        <v>224</v>
      </c>
      <c r="C52" s="59">
        <v>3186</v>
      </c>
    </row>
    <row r="53" ht="19.9" customHeight="1" spans="1:3">
      <c r="A53" s="58" t="s">
        <v>225</v>
      </c>
      <c r="B53" s="58" t="s">
        <v>226</v>
      </c>
      <c r="C53" s="59">
        <v>128</v>
      </c>
    </row>
    <row r="54" ht="19.9" customHeight="1" spans="1:3">
      <c r="A54" s="58" t="s">
        <v>227</v>
      </c>
      <c r="B54" s="58" t="s">
        <v>228</v>
      </c>
      <c r="C54" s="59">
        <v>19</v>
      </c>
    </row>
    <row r="55" ht="19.9" customHeight="1" spans="1:3">
      <c r="A55" s="58" t="s">
        <v>229</v>
      </c>
      <c r="B55" s="58" t="s">
        <v>230</v>
      </c>
      <c r="C55" s="59">
        <v>74</v>
      </c>
    </row>
    <row r="56" ht="19.9" customHeight="1" spans="1:3">
      <c r="A56" s="58" t="s">
        <v>231</v>
      </c>
      <c r="B56" s="58" t="s">
        <v>232</v>
      </c>
      <c r="C56" s="59">
        <v>376</v>
      </c>
    </row>
    <row r="57" ht="19.9" customHeight="1" spans="1:3">
      <c r="A57" s="58" t="s">
        <v>233</v>
      </c>
      <c r="B57" s="58" t="s">
        <v>234</v>
      </c>
      <c r="C57" s="59">
        <v>180</v>
      </c>
    </row>
    <row r="58" ht="19.9" customHeight="1" spans="1:3">
      <c r="A58" s="58" t="s">
        <v>235</v>
      </c>
      <c r="B58" s="58" t="s">
        <v>236</v>
      </c>
      <c r="C58" s="59">
        <v>2241</v>
      </c>
    </row>
    <row r="59" ht="19.9" customHeight="1" spans="1:3">
      <c r="A59" s="58" t="s">
        <v>237</v>
      </c>
      <c r="B59" s="58" t="s">
        <v>238</v>
      </c>
      <c r="C59" s="59">
        <v>196</v>
      </c>
    </row>
    <row r="60" ht="19.9" customHeight="1" spans="1:3">
      <c r="A60" s="58" t="s">
        <v>239</v>
      </c>
      <c r="B60" s="58" t="s">
        <v>240</v>
      </c>
      <c r="C60" s="59">
        <f>SUM(C61:C70)</f>
        <v>12168</v>
      </c>
    </row>
    <row r="61" ht="19.9" customHeight="1" spans="1:3">
      <c r="A61" s="58" t="s">
        <v>241</v>
      </c>
      <c r="B61" s="58" t="s">
        <v>242</v>
      </c>
      <c r="C61" s="59">
        <v>473</v>
      </c>
    </row>
    <row r="62" ht="19.9" customHeight="1" spans="1:3">
      <c r="A62" s="58" t="s">
        <v>243</v>
      </c>
      <c r="B62" s="58" t="s">
        <v>244</v>
      </c>
      <c r="C62" s="59">
        <v>6046</v>
      </c>
    </row>
    <row r="63" ht="19.9" customHeight="1" spans="1:3">
      <c r="A63" s="58" t="s">
        <v>245</v>
      </c>
      <c r="B63" s="58" t="s">
        <v>246</v>
      </c>
      <c r="C63" s="59">
        <v>215</v>
      </c>
    </row>
    <row r="64" ht="19.9" customHeight="1" spans="1:3">
      <c r="A64" s="58" t="s">
        <v>247</v>
      </c>
      <c r="B64" s="58" t="s">
        <v>248</v>
      </c>
      <c r="C64" s="59">
        <v>803</v>
      </c>
    </row>
    <row r="65" ht="19.9" customHeight="1" spans="1:3">
      <c r="A65" s="58" t="s">
        <v>249</v>
      </c>
      <c r="B65" s="58" t="s">
        <v>250</v>
      </c>
      <c r="C65" s="59">
        <v>3757</v>
      </c>
    </row>
    <row r="66" ht="19.9" customHeight="1" spans="1:3">
      <c r="A66" s="58" t="s">
        <v>251</v>
      </c>
      <c r="B66" s="58" t="s">
        <v>252</v>
      </c>
      <c r="C66" s="59"/>
    </row>
    <row r="67" ht="19.9" customHeight="1" spans="1:3">
      <c r="A67" s="58" t="s">
        <v>253</v>
      </c>
      <c r="B67" s="58" t="s">
        <v>254</v>
      </c>
      <c r="C67" s="59">
        <v>347</v>
      </c>
    </row>
    <row r="68" ht="19.9" customHeight="1" spans="1:3">
      <c r="A68" s="58" t="s">
        <v>255</v>
      </c>
      <c r="B68" s="58" t="s">
        <v>256</v>
      </c>
      <c r="C68" s="59">
        <v>230</v>
      </c>
    </row>
    <row r="69" ht="19.9" customHeight="1" spans="1:3">
      <c r="A69" s="58" t="s">
        <v>257</v>
      </c>
      <c r="B69" s="58" t="s">
        <v>258</v>
      </c>
      <c r="C69" s="59">
        <v>220</v>
      </c>
    </row>
    <row r="70" ht="19.9" customHeight="1" spans="1:3">
      <c r="A70" s="58" t="s">
        <v>259</v>
      </c>
      <c r="B70" s="58" t="s">
        <v>260</v>
      </c>
      <c r="C70" s="59">
        <v>77</v>
      </c>
    </row>
    <row r="71" ht="19.9" customHeight="1" spans="1:3">
      <c r="A71" s="58" t="s">
        <v>261</v>
      </c>
      <c r="B71" s="58" t="s">
        <v>262</v>
      </c>
      <c r="C71" s="59">
        <f>SUM(C72:C77)</f>
        <v>12904</v>
      </c>
    </row>
    <row r="72" ht="19.9" customHeight="1" spans="1:3">
      <c r="A72" s="58" t="s">
        <v>263</v>
      </c>
      <c r="B72" s="58" t="s">
        <v>264</v>
      </c>
      <c r="C72" s="59"/>
    </row>
    <row r="73" ht="19.9" customHeight="1" spans="1:3">
      <c r="A73" s="58" t="s">
        <v>265</v>
      </c>
      <c r="B73" s="58" t="s">
        <v>266</v>
      </c>
      <c r="C73" s="59">
        <v>3232</v>
      </c>
    </row>
    <row r="74" ht="19.9" customHeight="1" spans="1:3">
      <c r="A74" s="58" t="s">
        <v>267</v>
      </c>
      <c r="B74" s="58" t="s">
        <v>268</v>
      </c>
      <c r="C74" s="59">
        <v>2998</v>
      </c>
    </row>
    <row r="75" ht="19.9" customHeight="1" spans="1:3">
      <c r="A75" s="58" t="s">
        <v>269</v>
      </c>
      <c r="B75" s="58" t="s">
        <v>270</v>
      </c>
      <c r="C75" s="59">
        <v>2883</v>
      </c>
    </row>
    <row r="76" ht="19.9" customHeight="1" spans="1:3">
      <c r="A76" s="58" t="s">
        <v>271</v>
      </c>
      <c r="B76" s="58" t="s">
        <v>272</v>
      </c>
      <c r="C76" s="59">
        <v>33</v>
      </c>
    </row>
    <row r="77" ht="19.9" customHeight="1" spans="1:3">
      <c r="A77" s="58" t="s">
        <v>273</v>
      </c>
      <c r="B77" s="58" t="s">
        <v>274</v>
      </c>
      <c r="C77" s="59">
        <v>3758</v>
      </c>
    </row>
    <row r="78" ht="19.9" customHeight="1" spans="1:3">
      <c r="A78" s="58" t="s">
        <v>275</v>
      </c>
      <c r="B78" s="58" t="s">
        <v>276</v>
      </c>
      <c r="C78" s="59">
        <f>SUM(C79)</f>
        <v>15987</v>
      </c>
    </row>
    <row r="79" ht="19.9" customHeight="1" spans="1:3">
      <c r="A79" s="58" t="s">
        <v>277</v>
      </c>
      <c r="B79" s="58" t="s">
        <v>278</v>
      </c>
      <c r="C79" s="59">
        <v>15987</v>
      </c>
    </row>
    <row r="80" ht="19.9" customHeight="1" spans="1:3">
      <c r="A80" s="58" t="s">
        <v>279</v>
      </c>
      <c r="B80" s="58" t="s">
        <v>280</v>
      </c>
      <c r="C80" s="59">
        <f>SUM(C81:C87)</f>
        <v>30674</v>
      </c>
    </row>
    <row r="81" ht="19.9" customHeight="1" spans="1:3">
      <c r="A81" s="58" t="s">
        <v>281</v>
      </c>
      <c r="B81" s="58" t="s">
        <v>282</v>
      </c>
      <c r="C81" s="59">
        <v>9178</v>
      </c>
    </row>
    <row r="82" ht="19.9" customHeight="1" spans="1:3">
      <c r="A82" s="58" t="s">
        <v>283</v>
      </c>
      <c r="B82" s="58" t="s">
        <v>284</v>
      </c>
      <c r="C82" s="59">
        <v>1373</v>
      </c>
    </row>
    <row r="83" ht="19.9" customHeight="1" spans="1:3">
      <c r="A83" s="58" t="s">
        <v>285</v>
      </c>
      <c r="B83" s="58" t="s">
        <v>286</v>
      </c>
      <c r="C83" s="59">
        <v>463</v>
      </c>
    </row>
    <row r="84" ht="19.9" customHeight="1" spans="1:3">
      <c r="A84" s="58" t="s">
        <v>287</v>
      </c>
      <c r="B84" s="58" t="s">
        <v>288</v>
      </c>
      <c r="C84" s="59">
        <v>13973</v>
      </c>
    </row>
    <row r="85" ht="19.9" customHeight="1" spans="1:3">
      <c r="A85" s="58" t="s">
        <v>289</v>
      </c>
      <c r="B85" s="58" t="s">
        <v>290</v>
      </c>
      <c r="C85" s="59">
        <v>4153</v>
      </c>
    </row>
    <row r="86" ht="19.9" customHeight="1" spans="1:3">
      <c r="A86" s="58" t="s">
        <v>291</v>
      </c>
      <c r="B86" s="58" t="s">
        <v>292</v>
      </c>
      <c r="C86" s="59">
        <v>999</v>
      </c>
    </row>
    <row r="87" ht="19.9" customHeight="1" spans="1:3">
      <c r="A87" s="58" t="s">
        <v>293</v>
      </c>
      <c r="B87" s="58" t="s">
        <v>294</v>
      </c>
      <c r="C87" s="59">
        <v>535</v>
      </c>
    </row>
    <row r="88" ht="19.9" customHeight="1" spans="1:3">
      <c r="A88" s="58" t="s">
        <v>295</v>
      </c>
      <c r="B88" s="58" t="s">
        <v>296</v>
      </c>
      <c r="C88" s="59">
        <f>SUM(C89)</f>
        <v>4219</v>
      </c>
    </row>
    <row r="89" ht="19.9" customHeight="1" spans="1:3">
      <c r="A89" s="58" t="s">
        <v>297</v>
      </c>
      <c r="B89" s="58" t="s">
        <v>298</v>
      </c>
      <c r="C89" s="59">
        <v>4219</v>
      </c>
    </row>
    <row r="90" ht="19.9" customHeight="1" spans="1:3">
      <c r="A90" s="58" t="s">
        <v>299</v>
      </c>
      <c r="B90" s="58" t="s">
        <v>300</v>
      </c>
      <c r="C90" s="59">
        <f>SUM(C91:C92)</f>
        <v>1713</v>
      </c>
    </row>
    <row r="91" ht="19.9" customHeight="1" spans="1:3">
      <c r="A91" s="58" t="s">
        <v>301</v>
      </c>
      <c r="B91" s="58" t="s">
        <v>302</v>
      </c>
      <c r="C91" s="59">
        <v>1678</v>
      </c>
    </row>
    <row r="92" ht="19.9" customHeight="1" spans="1:3">
      <c r="A92" s="58" t="s">
        <v>303</v>
      </c>
      <c r="B92" s="58" t="s">
        <v>304</v>
      </c>
      <c r="C92" s="59">
        <v>35</v>
      </c>
    </row>
    <row r="93" ht="19.9" customHeight="1" spans="1:3">
      <c r="A93" s="58" t="s">
        <v>305</v>
      </c>
      <c r="B93" s="58" t="s">
        <v>306</v>
      </c>
      <c r="C93" s="59">
        <f>SUM(C94)</f>
        <v>24</v>
      </c>
    </row>
    <row r="94" ht="19.9" customHeight="1" spans="1:3">
      <c r="A94" s="58" t="s">
        <v>307</v>
      </c>
      <c r="B94" s="58" t="s">
        <v>308</v>
      </c>
      <c r="C94" s="59">
        <v>24</v>
      </c>
    </row>
    <row r="95" ht="19.9" customHeight="1" spans="1:3">
      <c r="A95" s="58" t="s">
        <v>309</v>
      </c>
      <c r="B95" s="58" t="s">
        <v>310</v>
      </c>
      <c r="C95" s="59">
        <f>SUM(C96:C97)</f>
        <v>364</v>
      </c>
    </row>
    <row r="96" ht="19.9" customHeight="1" spans="1:3">
      <c r="A96" s="58" t="s">
        <v>311</v>
      </c>
      <c r="B96" s="58" t="s">
        <v>312</v>
      </c>
      <c r="C96" s="59">
        <v>364</v>
      </c>
    </row>
    <row r="97" ht="19.9" customHeight="1" spans="1:3">
      <c r="A97" s="58" t="s">
        <v>313</v>
      </c>
      <c r="B97" s="58" t="s">
        <v>314</v>
      </c>
      <c r="C97" s="59"/>
    </row>
    <row r="98" ht="19.9" customHeight="1" spans="1:3">
      <c r="A98" s="58" t="s">
        <v>315</v>
      </c>
      <c r="B98" s="58" t="s">
        <v>316</v>
      </c>
      <c r="C98" s="59">
        <f>SUM(C99:C100)</f>
        <v>5450</v>
      </c>
    </row>
    <row r="99" ht="19.9" customHeight="1" spans="1:3">
      <c r="A99" s="58" t="s">
        <v>317</v>
      </c>
      <c r="B99" s="58" t="s">
        <v>318</v>
      </c>
      <c r="C99" s="59">
        <v>1297</v>
      </c>
    </row>
    <row r="100" ht="19.9" customHeight="1" spans="1:3">
      <c r="A100" s="58" t="s">
        <v>319</v>
      </c>
      <c r="B100" s="58" t="s">
        <v>320</v>
      </c>
      <c r="C100" s="59">
        <v>4153</v>
      </c>
    </row>
    <row r="101" ht="19.9" customHeight="1" spans="1:3">
      <c r="A101" s="58" t="s">
        <v>321</v>
      </c>
      <c r="B101" s="58" t="s">
        <v>322</v>
      </c>
      <c r="C101" s="59">
        <f>SUM(C102)</f>
        <v>60</v>
      </c>
    </row>
    <row r="102" ht="19.9" customHeight="1" spans="1:3">
      <c r="A102" s="58" t="s">
        <v>323</v>
      </c>
      <c r="B102" s="58" t="s">
        <v>324</v>
      </c>
      <c r="C102" s="59">
        <v>60</v>
      </c>
    </row>
    <row r="103" ht="19.9" customHeight="1" spans="1:3">
      <c r="A103" s="58" t="s">
        <v>325</v>
      </c>
      <c r="B103" s="58" t="s">
        <v>326</v>
      </c>
      <c r="C103" s="59">
        <f>SUM(C104:C106)</f>
        <v>999</v>
      </c>
    </row>
    <row r="104" ht="19.9" customHeight="1" spans="1:3">
      <c r="A104" s="58" t="s">
        <v>327</v>
      </c>
      <c r="B104" s="58" t="s">
        <v>328</v>
      </c>
      <c r="C104" s="59">
        <v>357</v>
      </c>
    </row>
    <row r="105" ht="19.9" customHeight="1" spans="1:3">
      <c r="A105" s="58" t="s">
        <v>329</v>
      </c>
      <c r="B105" s="58" t="s">
        <v>330</v>
      </c>
      <c r="C105" s="59">
        <v>477</v>
      </c>
    </row>
    <row r="106" ht="19.9" customHeight="1" spans="1:3">
      <c r="A106" s="58" t="s">
        <v>331</v>
      </c>
      <c r="B106" s="58" t="s">
        <v>332</v>
      </c>
      <c r="C106" s="59">
        <v>165</v>
      </c>
    </row>
    <row r="107" ht="19.9" customHeight="1" spans="1:3">
      <c r="A107" s="58" t="s">
        <v>333</v>
      </c>
      <c r="B107" s="58" t="s">
        <v>334</v>
      </c>
      <c r="C107" s="59">
        <f>SUM(C108:C109)</f>
        <v>2148</v>
      </c>
    </row>
    <row r="108" ht="19.9" customHeight="1" spans="1:3">
      <c r="A108" s="58" t="s">
        <v>335</v>
      </c>
      <c r="B108" s="58" t="s">
        <v>336</v>
      </c>
      <c r="C108" s="59">
        <v>415</v>
      </c>
    </row>
    <row r="109" ht="19.9" customHeight="1" spans="1:3">
      <c r="A109" s="58" t="s">
        <v>337</v>
      </c>
      <c r="B109" s="58" t="s">
        <v>334</v>
      </c>
      <c r="C109" s="59">
        <v>1733</v>
      </c>
    </row>
    <row r="110" ht="19.9" customHeight="1" spans="1:3">
      <c r="A110" s="58" t="s">
        <v>338</v>
      </c>
      <c r="B110" s="58" t="s">
        <v>339</v>
      </c>
      <c r="C110" s="59">
        <f>SUM(C111)</f>
        <v>1065</v>
      </c>
    </row>
    <row r="111" ht="19.9" customHeight="1" spans="1:3">
      <c r="A111" s="58" t="s">
        <v>340</v>
      </c>
      <c r="B111" s="58" t="s">
        <v>341</v>
      </c>
      <c r="C111" s="59">
        <v>1065</v>
      </c>
    </row>
    <row r="112" ht="19.9" customHeight="1" spans="1:3">
      <c r="A112" s="60" t="s">
        <v>84</v>
      </c>
      <c r="B112" s="60"/>
      <c r="C112" s="61">
        <f>C6+C29+C31+C37+C40+C43+C48+C60+C71+C78+C80+C88+C90+C93+C95+C98+C101+C103+C107+C110</f>
        <v>147135</v>
      </c>
    </row>
  </sheetData>
  <mergeCells count="4">
    <mergeCell ref="A2:C2"/>
    <mergeCell ref="A4:B4"/>
    <mergeCell ref="A112:B112"/>
    <mergeCell ref="C4:C5"/>
  </mergeCells>
  <printOptions horizontalCentered="1"/>
  <pageMargins left="0.704166666666667" right="0.704166666666667" top="0.74375" bottom="0.74375" header="0.310416666666667" footer="0.310416666666667"/>
  <pageSetup paperSize="9" fitToHeight="0" orientation="portrait" horizontalDpi="600"/>
  <headerFooter/>
  <ignoredErrors>
    <ignoredError sqref="A6:A1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2"/>
  <sheetViews>
    <sheetView workbookViewId="0">
      <selection activeCell="F2" sqref="F2"/>
    </sheetView>
  </sheetViews>
  <sheetFormatPr defaultColWidth="10" defaultRowHeight="13.5" outlineLevelCol="2"/>
  <cols>
    <col min="1" max="1" width="16" style="52" customWidth="1"/>
    <col min="2" max="2" width="52" style="52" customWidth="1"/>
    <col min="3" max="3" width="25.875" style="53" customWidth="1"/>
    <col min="4" max="16384" width="10" style="52"/>
  </cols>
  <sheetData>
    <row r="1" spans="1:1">
      <c r="A1" s="52" t="s">
        <v>342</v>
      </c>
    </row>
    <row r="2" ht="30" customHeight="1" spans="1:3">
      <c r="A2" s="54" t="s">
        <v>343</v>
      </c>
      <c r="B2" s="54"/>
      <c r="C2" s="55"/>
    </row>
    <row r="3" ht="17.05" customHeight="1" spans="2:3">
      <c r="B3" s="56"/>
      <c r="C3" s="57" t="s">
        <v>2</v>
      </c>
    </row>
    <row r="4" ht="21.35" customHeight="1" spans="1:3">
      <c r="A4" s="15" t="s">
        <v>5</v>
      </c>
      <c r="B4" s="15"/>
      <c r="C4" s="28" t="s">
        <v>6</v>
      </c>
    </row>
    <row r="5" ht="34.15" customHeight="1" spans="1:3">
      <c r="A5" s="15" t="s">
        <v>52</v>
      </c>
      <c r="B5" s="15" t="s">
        <v>53</v>
      </c>
      <c r="C5" s="28" t="s">
        <v>344</v>
      </c>
    </row>
    <row r="6" ht="19.9" customHeight="1" spans="1:3">
      <c r="A6" s="58" t="s">
        <v>345</v>
      </c>
      <c r="B6" s="58" t="s">
        <v>346</v>
      </c>
      <c r="C6" s="59">
        <f>SUM(C7:C10)</f>
        <v>56622</v>
      </c>
    </row>
    <row r="7" ht="19.9" customHeight="1" spans="1:3">
      <c r="A7" s="58" t="s">
        <v>347</v>
      </c>
      <c r="B7" s="58" t="s">
        <v>348</v>
      </c>
      <c r="C7" s="59">
        <v>39907</v>
      </c>
    </row>
    <row r="8" ht="19.9" customHeight="1" spans="1:3">
      <c r="A8" s="58" t="s">
        <v>349</v>
      </c>
      <c r="B8" s="58" t="s">
        <v>350</v>
      </c>
      <c r="C8" s="59">
        <v>9696</v>
      </c>
    </row>
    <row r="9" ht="19.9" customHeight="1" spans="1:3">
      <c r="A9" s="58" t="s">
        <v>351</v>
      </c>
      <c r="B9" s="58" t="s">
        <v>352</v>
      </c>
      <c r="C9" s="59">
        <v>3745</v>
      </c>
    </row>
    <row r="10" ht="19.9" customHeight="1" spans="1:3">
      <c r="A10" s="58" t="s">
        <v>353</v>
      </c>
      <c r="B10" s="58" t="s">
        <v>354</v>
      </c>
      <c r="C10" s="59">
        <v>3274</v>
      </c>
    </row>
    <row r="11" ht="19.9" customHeight="1" spans="1:3">
      <c r="A11" s="58" t="s">
        <v>355</v>
      </c>
      <c r="B11" s="58" t="s">
        <v>356</v>
      </c>
      <c r="C11" s="59">
        <f>SUM(C12:C20)</f>
        <v>23721</v>
      </c>
    </row>
    <row r="12" ht="19.9" customHeight="1" spans="1:3">
      <c r="A12" s="58" t="s">
        <v>357</v>
      </c>
      <c r="B12" s="58" t="s">
        <v>358</v>
      </c>
      <c r="C12" s="59">
        <v>9244</v>
      </c>
    </row>
    <row r="13" ht="19.9" customHeight="1" spans="1:3">
      <c r="A13" s="58" t="s">
        <v>359</v>
      </c>
      <c r="B13" s="58" t="s">
        <v>360</v>
      </c>
      <c r="C13" s="59">
        <v>32</v>
      </c>
    </row>
    <row r="14" ht="19.9" customHeight="1" spans="1:3">
      <c r="A14" s="58" t="s">
        <v>361</v>
      </c>
      <c r="B14" s="58" t="s">
        <v>362</v>
      </c>
      <c r="C14" s="59">
        <v>34</v>
      </c>
    </row>
    <row r="15" ht="19.9" customHeight="1" spans="1:3">
      <c r="A15" s="58" t="s">
        <v>363</v>
      </c>
      <c r="B15" s="58" t="s">
        <v>364</v>
      </c>
      <c r="C15" s="59">
        <v>2019</v>
      </c>
    </row>
    <row r="16" ht="19.9" customHeight="1" spans="1:3">
      <c r="A16" s="58" t="s">
        <v>365</v>
      </c>
      <c r="B16" s="58" t="s">
        <v>366</v>
      </c>
      <c r="C16" s="59">
        <v>7605</v>
      </c>
    </row>
    <row r="17" ht="19.9" customHeight="1" spans="1:3">
      <c r="A17" s="58" t="s">
        <v>367</v>
      </c>
      <c r="B17" s="58" t="s">
        <v>368</v>
      </c>
      <c r="C17" s="59">
        <v>50</v>
      </c>
    </row>
    <row r="18" ht="19.9" customHeight="1" spans="1:3">
      <c r="A18" s="58" t="s">
        <v>369</v>
      </c>
      <c r="B18" s="58" t="s">
        <v>370</v>
      </c>
      <c r="C18" s="59">
        <v>901</v>
      </c>
    </row>
    <row r="19" ht="19.9" customHeight="1" spans="1:3">
      <c r="A19" s="58" t="s">
        <v>371</v>
      </c>
      <c r="B19" s="58" t="s">
        <v>372</v>
      </c>
      <c r="C19" s="59">
        <v>779</v>
      </c>
    </row>
    <row r="20" ht="19.9" customHeight="1" spans="1:3">
      <c r="A20" s="58" t="s">
        <v>373</v>
      </c>
      <c r="B20" s="58" t="s">
        <v>374</v>
      </c>
      <c r="C20" s="59">
        <v>3057</v>
      </c>
    </row>
    <row r="21" ht="19.9" customHeight="1" spans="1:3">
      <c r="A21" s="58" t="s">
        <v>375</v>
      </c>
      <c r="B21" s="58" t="s">
        <v>376</v>
      </c>
      <c r="C21" s="59">
        <f>SUM(C22:C27)</f>
        <v>27468</v>
      </c>
    </row>
    <row r="22" ht="19.9" customHeight="1" spans="1:3">
      <c r="A22" s="58" t="s">
        <v>377</v>
      </c>
      <c r="B22" s="58" t="s">
        <v>378</v>
      </c>
      <c r="C22" s="59">
        <v>809</v>
      </c>
    </row>
    <row r="23" ht="19.9" customHeight="1" spans="1:3">
      <c r="A23" s="58" t="s">
        <v>379</v>
      </c>
      <c r="B23" s="58" t="s">
        <v>380</v>
      </c>
      <c r="C23" s="59">
        <v>24703</v>
      </c>
    </row>
    <row r="24" ht="19.9" customHeight="1" spans="1:3">
      <c r="A24" s="58" t="s">
        <v>381</v>
      </c>
      <c r="B24" s="58" t="s">
        <v>382</v>
      </c>
      <c r="C24" s="59">
        <v>30</v>
      </c>
    </row>
    <row r="25" ht="19.9" customHeight="1" spans="1:3">
      <c r="A25" s="58" t="s">
        <v>383</v>
      </c>
      <c r="B25" s="58" t="s">
        <v>384</v>
      </c>
      <c r="C25" s="59">
        <v>817</v>
      </c>
    </row>
    <row r="26" ht="19.9" customHeight="1" spans="1:3">
      <c r="A26" s="58" t="s">
        <v>385</v>
      </c>
      <c r="B26" s="58" t="s">
        <v>386</v>
      </c>
      <c r="C26" s="59">
        <v>1023</v>
      </c>
    </row>
    <row r="27" ht="19.9" customHeight="1" spans="1:3">
      <c r="A27" s="58" t="s">
        <v>387</v>
      </c>
      <c r="B27" s="58" t="s">
        <v>388</v>
      </c>
      <c r="C27" s="59">
        <v>86</v>
      </c>
    </row>
    <row r="28" ht="19.9" customHeight="1" spans="1:3">
      <c r="A28" s="58" t="s">
        <v>389</v>
      </c>
      <c r="B28" s="58" t="s">
        <v>390</v>
      </c>
      <c r="C28" s="59">
        <f>SUM(C29:C31)</f>
        <v>2045</v>
      </c>
    </row>
    <row r="29" ht="19.9" customHeight="1" spans="1:3">
      <c r="A29" s="58" t="s">
        <v>391</v>
      </c>
      <c r="B29" s="58" t="s">
        <v>378</v>
      </c>
      <c r="C29" s="59">
        <v>1653</v>
      </c>
    </row>
    <row r="30" ht="19.9" customHeight="1" spans="1:3">
      <c r="A30" s="58" t="s">
        <v>392</v>
      </c>
      <c r="B30" s="58" t="s">
        <v>380</v>
      </c>
      <c r="C30" s="59">
        <v>312</v>
      </c>
    </row>
    <row r="31" ht="19.9" customHeight="1" spans="1:3">
      <c r="A31" s="58" t="s">
        <v>393</v>
      </c>
      <c r="B31" s="58" t="s">
        <v>386</v>
      </c>
      <c r="C31" s="59">
        <v>80</v>
      </c>
    </row>
    <row r="32" ht="19.9" customHeight="1" spans="1:3">
      <c r="A32" s="58" t="s">
        <v>394</v>
      </c>
      <c r="B32" s="58" t="s">
        <v>395</v>
      </c>
      <c r="C32" s="59">
        <f>SUM(C33:C34)</f>
        <v>6105</v>
      </c>
    </row>
    <row r="33" ht="19.9" customHeight="1" spans="1:3">
      <c r="A33" s="58" t="s">
        <v>396</v>
      </c>
      <c r="B33" s="58" t="s">
        <v>397</v>
      </c>
      <c r="C33" s="59">
        <v>4943</v>
      </c>
    </row>
    <row r="34" ht="19.9" customHeight="1" spans="1:3">
      <c r="A34" s="58" t="s">
        <v>398</v>
      </c>
      <c r="B34" s="58" t="s">
        <v>399</v>
      </c>
      <c r="C34" s="59">
        <v>1162</v>
      </c>
    </row>
    <row r="35" ht="19.9" customHeight="1" spans="1:3">
      <c r="A35" s="58" t="s">
        <v>400</v>
      </c>
      <c r="B35" s="58" t="s">
        <v>401</v>
      </c>
      <c r="C35" s="59">
        <f>SUM(C36)</f>
        <v>1304</v>
      </c>
    </row>
    <row r="36" ht="19.9" customHeight="1" spans="1:3">
      <c r="A36" s="58" t="s">
        <v>402</v>
      </c>
      <c r="B36" s="58" t="s">
        <v>403</v>
      </c>
      <c r="C36" s="59">
        <v>1304</v>
      </c>
    </row>
    <row r="37" ht="19.9" customHeight="1" spans="1:3">
      <c r="A37" s="58" t="s">
        <v>404</v>
      </c>
      <c r="B37" s="58" t="s">
        <v>405</v>
      </c>
      <c r="C37" s="59">
        <f>SUM(C38:C42)</f>
        <v>28158</v>
      </c>
    </row>
    <row r="38" ht="19.9" customHeight="1" spans="1:3">
      <c r="A38" s="58" t="s">
        <v>406</v>
      </c>
      <c r="B38" s="58" t="s">
        <v>407</v>
      </c>
      <c r="C38" s="59">
        <v>18814</v>
      </c>
    </row>
    <row r="39" ht="19.9" customHeight="1" spans="1:3">
      <c r="A39" s="58" t="s">
        <v>408</v>
      </c>
      <c r="B39" s="58" t="s">
        <v>409</v>
      </c>
      <c r="C39" s="59">
        <v>3125</v>
      </c>
    </row>
    <row r="40" ht="19.9" customHeight="1" spans="1:3">
      <c r="A40" s="58" t="s">
        <v>410</v>
      </c>
      <c r="B40" s="58" t="s">
        <v>411</v>
      </c>
      <c r="C40" s="59">
        <v>4560</v>
      </c>
    </row>
    <row r="41" ht="19.9" customHeight="1" spans="1:3">
      <c r="A41" s="58" t="s">
        <v>412</v>
      </c>
      <c r="B41" s="58" t="s">
        <v>413</v>
      </c>
      <c r="C41" s="59">
        <v>18</v>
      </c>
    </row>
    <row r="42" ht="19.9" customHeight="1" spans="1:3">
      <c r="A42" s="58" t="s">
        <v>414</v>
      </c>
      <c r="B42" s="58" t="s">
        <v>415</v>
      </c>
      <c r="C42" s="59">
        <v>1641</v>
      </c>
    </row>
    <row r="43" ht="19.9" customHeight="1" spans="1:3">
      <c r="A43" s="58" t="s">
        <v>416</v>
      </c>
      <c r="B43" s="58" t="s">
        <v>417</v>
      </c>
      <c r="C43" s="59">
        <f>SUM(C44:C45)</f>
        <v>232</v>
      </c>
    </row>
    <row r="44" ht="19.9" customHeight="1" spans="1:3">
      <c r="A44" s="58" t="s">
        <v>418</v>
      </c>
      <c r="B44" s="58" t="s">
        <v>419</v>
      </c>
      <c r="C44" s="59"/>
    </row>
    <row r="45" ht="19.9" customHeight="1" spans="1:3">
      <c r="A45" s="58" t="s">
        <v>420</v>
      </c>
      <c r="B45" s="58" t="s">
        <v>421</v>
      </c>
      <c r="C45" s="59">
        <v>232</v>
      </c>
    </row>
    <row r="46" ht="19.9" customHeight="1" spans="1:3">
      <c r="A46" s="58" t="s">
        <v>422</v>
      </c>
      <c r="B46" s="58" t="s">
        <v>423</v>
      </c>
      <c r="C46" s="59">
        <f>SUM(C47)</f>
        <v>1065</v>
      </c>
    </row>
    <row r="47" ht="19.9" customHeight="1" spans="1:3">
      <c r="A47" s="58" t="s">
        <v>424</v>
      </c>
      <c r="B47" s="58" t="s">
        <v>425</v>
      </c>
      <c r="C47" s="59">
        <v>1065</v>
      </c>
    </row>
    <row r="48" ht="19.9" customHeight="1" spans="1:3">
      <c r="A48" s="58" t="s">
        <v>426</v>
      </c>
      <c r="B48" s="58" t="s">
        <v>427</v>
      </c>
      <c r="C48" s="59">
        <f>SUM(C49)</f>
        <v>415</v>
      </c>
    </row>
    <row r="49" ht="19.9" customHeight="1" spans="1:3">
      <c r="A49" s="58" t="s">
        <v>428</v>
      </c>
      <c r="B49" s="58" t="s">
        <v>429</v>
      </c>
      <c r="C49" s="59">
        <v>415</v>
      </c>
    </row>
    <row r="50" ht="19.9" customHeight="1" spans="1:3">
      <c r="A50" s="58" t="s">
        <v>430</v>
      </c>
      <c r="B50" s="58" t="s">
        <v>334</v>
      </c>
      <c r="C50" s="59">
        <f>SUM(C51)</f>
        <v>0</v>
      </c>
    </row>
    <row r="51" ht="19.9" customHeight="1" spans="1:3">
      <c r="A51" s="58" t="s">
        <v>431</v>
      </c>
      <c r="B51" s="58" t="s">
        <v>334</v>
      </c>
      <c r="C51" s="59"/>
    </row>
    <row r="52" ht="19.9" customHeight="1" spans="1:3">
      <c r="A52" s="60" t="s">
        <v>84</v>
      </c>
      <c r="B52" s="60"/>
      <c r="C52" s="61">
        <f>C6+C11+C21+C28+C32+C35+C37+C43+C46+C48+C50</f>
        <v>147135</v>
      </c>
    </row>
  </sheetData>
  <mergeCells count="4">
    <mergeCell ref="A2:C2"/>
    <mergeCell ref="A4:B4"/>
    <mergeCell ref="A52:B52"/>
    <mergeCell ref="C4:C5"/>
  </mergeCells>
  <printOptions horizontalCentered="1"/>
  <pageMargins left="0.704166666666667" right="0.704166666666667" top="0.74375" bottom="0.74375" header="0.310416666666667" footer="0.310416666666667"/>
  <pageSetup paperSize="9" scale="95" fitToHeight="0" orientation="portrait" horizontalDpi="600"/>
  <headerFooter/>
  <ignoredErrors>
    <ignoredError sqref="A6:A5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A2" sqref="A2:C2"/>
    </sheetView>
  </sheetViews>
  <sheetFormatPr defaultColWidth="10" defaultRowHeight="13.5" outlineLevelCol="2"/>
  <cols>
    <col min="1" max="1" width="22.8" style="12" customWidth="1"/>
    <col min="2" max="2" width="25" style="12" customWidth="1"/>
    <col min="3" max="3" width="34.25" style="24" customWidth="1"/>
    <col min="4" max="4" width="9.76666666666667" style="12" customWidth="1"/>
    <col min="5" max="16384" width="10" style="12"/>
  </cols>
  <sheetData>
    <row r="1" spans="1:1">
      <c r="A1" s="12" t="s">
        <v>432</v>
      </c>
    </row>
    <row r="2" ht="73" customHeight="1" spans="1:3">
      <c r="A2" s="25" t="s">
        <v>433</v>
      </c>
      <c r="B2" s="25"/>
      <c r="C2" s="26"/>
    </row>
    <row r="3" ht="17.05" customHeight="1" spans="2:3">
      <c r="B3" s="51"/>
      <c r="C3" s="27" t="s">
        <v>2</v>
      </c>
    </row>
    <row r="4" ht="19.45" customHeight="1" spans="1:3">
      <c r="A4" s="15" t="s">
        <v>434</v>
      </c>
      <c r="B4" s="15"/>
      <c r="C4" s="28" t="s">
        <v>6</v>
      </c>
    </row>
    <row r="5" ht="34.15" customHeight="1" spans="1:3">
      <c r="A5" s="15"/>
      <c r="B5" s="15"/>
      <c r="C5" s="28" t="s">
        <v>344</v>
      </c>
    </row>
    <row r="6" ht="19.9" customHeight="1" spans="1:3">
      <c r="A6" s="18" t="s">
        <v>435</v>
      </c>
      <c r="B6" s="18"/>
      <c r="C6" s="31"/>
    </row>
    <row r="7" ht="19.9" customHeight="1" spans="1:3">
      <c r="A7" s="18" t="s">
        <v>436</v>
      </c>
      <c r="B7" s="18" t="s">
        <v>437</v>
      </c>
      <c r="C7" s="31">
        <v>1250</v>
      </c>
    </row>
    <row r="8" ht="19.9" customHeight="1" spans="1:3">
      <c r="A8" s="18"/>
      <c r="B8" s="18" t="s">
        <v>438</v>
      </c>
      <c r="C8" s="31">
        <v>50</v>
      </c>
    </row>
    <row r="9" ht="19.9" customHeight="1" spans="1:3">
      <c r="A9" s="18"/>
      <c r="B9" s="18" t="s">
        <v>439</v>
      </c>
      <c r="C9" s="31">
        <v>1200</v>
      </c>
    </row>
    <row r="10" ht="19.9" customHeight="1" spans="1:3">
      <c r="A10" s="18" t="s">
        <v>368</v>
      </c>
      <c r="B10" s="18"/>
      <c r="C10" s="31">
        <v>50</v>
      </c>
    </row>
    <row r="11" ht="19.9" customHeight="1" spans="1:3">
      <c r="A11" s="23" t="s">
        <v>84</v>
      </c>
      <c r="B11" s="23"/>
      <c r="C11" s="31">
        <v>1300</v>
      </c>
    </row>
  </sheetData>
  <mergeCells count="6">
    <mergeCell ref="A2:C2"/>
    <mergeCell ref="A6:B6"/>
    <mergeCell ref="A10:B10"/>
    <mergeCell ref="A11:B11"/>
    <mergeCell ref="A7:A9"/>
    <mergeCell ref="A4:B5"/>
  </mergeCells>
  <printOptions horizontalCentered="1"/>
  <pageMargins left="0.704166666666667" right="0.704166666666667" top="0.74375" bottom="0.74375" header="0.310416666666667" footer="0.310416666666667"/>
  <pageSetup paperSize="9" fitToHeight="0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workbookViewId="0">
      <pane ySplit="5" topLeftCell="A6" activePane="bottomLeft" state="frozen"/>
      <selection/>
      <selection pane="bottomLeft" activeCell="D5" sqref="D5"/>
    </sheetView>
  </sheetViews>
  <sheetFormatPr defaultColWidth="10" defaultRowHeight="13.5" outlineLevelCol="3"/>
  <cols>
    <col min="1" max="1" width="30.625" style="38" customWidth="1"/>
    <col min="2" max="2" width="16.4083333333333" style="39" customWidth="1"/>
    <col min="3" max="3" width="30.625" style="38" customWidth="1"/>
    <col min="4" max="4" width="16.4083333333333" style="39" customWidth="1"/>
    <col min="5" max="6" width="9.76666666666667" style="38" customWidth="1"/>
    <col min="7" max="16384" width="10" style="38"/>
  </cols>
  <sheetData>
    <row r="1" spans="1:1">
      <c r="A1" s="38" t="s">
        <v>440</v>
      </c>
    </row>
    <row r="2" ht="30" customHeight="1" spans="1:4">
      <c r="A2" s="40" t="s">
        <v>441</v>
      </c>
      <c r="B2" s="41"/>
      <c r="C2" s="40"/>
      <c r="D2" s="41"/>
    </row>
    <row r="3" ht="17.05" customHeight="1" spans="2:4">
      <c r="B3" s="42"/>
      <c r="C3" s="43"/>
      <c r="D3" s="42" t="s">
        <v>2</v>
      </c>
    </row>
    <row r="4" ht="21.35" customHeight="1" spans="1:4">
      <c r="A4" s="44" t="s">
        <v>3</v>
      </c>
      <c r="B4" s="45"/>
      <c r="C4" s="44" t="s">
        <v>4</v>
      </c>
      <c r="D4" s="45"/>
    </row>
    <row r="5" s="37" customFormat="1" ht="21.35" customHeight="1" spans="1:4">
      <c r="A5" s="44" t="s">
        <v>7</v>
      </c>
      <c r="B5" s="45" t="s">
        <v>6</v>
      </c>
      <c r="C5" s="44" t="s">
        <v>7</v>
      </c>
      <c r="D5" s="45" t="s">
        <v>6</v>
      </c>
    </row>
    <row r="6" ht="19.9" customHeight="1" spans="1:4">
      <c r="A6" s="46" t="s">
        <v>8</v>
      </c>
      <c r="B6" s="47">
        <v>600</v>
      </c>
      <c r="C6" s="46" t="s">
        <v>9</v>
      </c>
      <c r="D6" s="47">
        <v>3207</v>
      </c>
    </row>
    <row r="7" ht="19.9" customHeight="1" spans="1:4">
      <c r="A7" s="46" t="s">
        <v>442</v>
      </c>
      <c r="B7" s="47"/>
      <c r="C7" s="46" t="s">
        <v>443</v>
      </c>
      <c r="D7" s="47"/>
    </row>
    <row r="8" ht="19.9" customHeight="1" spans="1:4">
      <c r="A8" s="46" t="s">
        <v>13</v>
      </c>
      <c r="B8" s="47">
        <f>B9+B12+B13+B14+B15+B16</f>
        <v>2607</v>
      </c>
      <c r="C8" s="46" t="s">
        <v>14</v>
      </c>
      <c r="D8" s="47">
        <f>SUM(D9:D16)</f>
        <v>0</v>
      </c>
    </row>
    <row r="9" ht="19.9" customHeight="1" spans="1:4">
      <c r="A9" s="48" t="s">
        <v>444</v>
      </c>
      <c r="B9" s="49">
        <f>SUM(B10:B11)</f>
        <v>37</v>
      </c>
      <c r="C9" s="48" t="s">
        <v>445</v>
      </c>
      <c r="D9" s="49"/>
    </row>
    <row r="10" ht="19.9" customHeight="1" spans="1:4">
      <c r="A10" s="48" t="s">
        <v>446</v>
      </c>
      <c r="B10" s="49">
        <v>15</v>
      </c>
      <c r="C10" s="48"/>
      <c r="D10" s="49"/>
    </row>
    <row r="11" ht="19.9" customHeight="1" spans="1:4">
      <c r="A11" s="48" t="s">
        <v>447</v>
      </c>
      <c r="B11" s="49">
        <v>22</v>
      </c>
      <c r="C11" s="48"/>
      <c r="D11" s="49"/>
    </row>
    <row r="12" ht="19.9" customHeight="1" spans="1:4">
      <c r="A12" s="48" t="s">
        <v>448</v>
      </c>
      <c r="B12" s="49"/>
      <c r="C12" s="48" t="s">
        <v>449</v>
      </c>
      <c r="D12" s="49"/>
    </row>
    <row r="13" ht="19.9" customHeight="1" spans="1:4">
      <c r="A13" s="48" t="s">
        <v>33</v>
      </c>
      <c r="B13" s="49"/>
      <c r="C13" s="48" t="s">
        <v>450</v>
      </c>
      <c r="D13" s="49"/>
    </row>
    <row r="14" ht="19.9" customHeight="1" spans="1:4">
      <c r="A14" s="48" t="s">
        <v>451</v>
      </c>
      <c r="B14" s="49"/>
      <c r="C14" s="48" t="s">
        <v>452</v>
      </c>
      <c r="D14" s="49"/>
    </row>
    <row r="15" ht="19.9" customHeight="1" spans="1:4">
      <c r="A15" s="48" t="s">
        <v>453</v>
      </c>
      <c r="B15" s="49">
        <v>2570</v>
      </c>
      <c r="C15" s="48" t="s">
        <v>454</v>
      </c>
      <c r="D15" s="49"/>
    </row>
    <row r="16" ht="19.9" customHeight="1" spans="1:4">
      <c r="A16" s="48" t="s">
        <v>46</v>
      </c>
      <c r="B16" s="49"/>
      <c r="C16" s="48" t="s">
        <v>47</v>
      </c>
      <c r="D16" s="49"/>
    </row>
    <row r="17" ht="19.9" customHeight="1" spans="1:4">
      <c r="A17" s="50" t="s">
        <v>48</v>
      </c>
      <c r="B17" s="47">
        <f>B6+B7+B8</f>
        <v>3207</v>
      </c>
      <c r="C17" s="50" t="s">
        <v>49</v>
      </c>
      <c r="D17" s="47">
        <f>D6+D7+D8</f>
        <v>3207</v>
      </c>
    </row>
  </sheetData>
  <mergeCells count="3">
    <mergeCell ref="A2:D2"/>
    <mergeCell ref="A4:B4"/>
    <mergeCell ref="C4:D4"/>
  </mergeCells>
  <printOptions horizontalCentered="1"/>
  <pageMargins left="0.704166666666667" right="0.704166666666667" top="0.74375" bottom="0.74375" header="0.310416666666667" footer="0.310416666666667"/>
  <pageSetup paperSize="9" scale="95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"/>
  <sheetViews>
    <sheetView workbookViewId="0">
      <selection activeCell="A2" sqref="$A2:$XFD2"/>
    </sheetView>
  </sheetViews>
  <sheetFormatPr defaultColWidth="10" defaultRowHeight="13.5" outlineLevelCol="2"/>
  <cols>
    <col min="1" max="1" width="18.5" style="12" customWidth="1"/>
    <col min="2" max="2" width="49.875" style="12" customWidth="1"/>
    <col min="3" max="3" width="18.375" style="12" customWidth="1"/>
    <col min="4" max="16384" width="10" style="12"/>
  </cols>
  <sheetData>
    <row r="1" spans="1:1">
      <c r="A1" s="12" t="s">
        <v>455</v>
      </c>
    </row>
    <row r="2" ht="30" customHeight="1" spans="1:3">
      <c r="A2" s="25" t="s">
        <v>456</v>
      </c>
      <c r="B2" s="25"/>
      <c r="C2" s="25"/>
    </row>
    <row r="3" ht="17.05" customHeight="1" spans="2:3">
      <c r="B3" s="14"/>
      <c r="C3" s="34" t="s">
        <v>2</v>
      </c>
    </row>
    <row r="4" ht="21.35" customHeight="1" spans="1:3">
      <c r="A4" s="15" t="s">
        <v>7</v>
      </c>
      <c r="B4" s="15"/>
      <c r="C4" s="16" t="s">
        <v>6</v>
      </c>
    </row>
    <row r="5" ht="34.15" customHeight="1" spans="1:3">
      <c r="A5" s="15" t="s">
        <v>52</v>
      </c>
      <c r="B5" s="15" t="s">
        <v>53</v>
      </c>
      <c r="C5" s="17"/>
    </row>
    <row r="6" ht="19.9" customHeight="1" spans="1:3">
      <c r="A6" s="18">
        <v>10301</v>
      </c>
      <c r="B6" s="18" t="s">
        <v>457</v>
      </c>
      <c r="C6" s="35">
        <v>600</v>
      </c>
    </row>
    <row r="7" ht="19.9" customHeight="1" spans="1:3">
      <c r="A7" s="20" t="s">
        <v>458</v>
      </c>
      <c r="B7" s="20" t="s">
        <v>459</v>
      </c>
      <c r="C7" s="36">
        <v>600</v>
      </c>
    </row>
    <row r="8" ht="19.9" customHeight="1" spans="1:3">
      <c r="A8" s="20" t="s">
        <v>460</v>
      </c>
      <c r="B8" s="20" t="s">
        <v>461</v>
      </c>
      <c r="C8" s="36">
        <v>600</v>
      </c>
    </row>
    <row r="9" ht="19.9" customHeight="1" spans="1:3">
      <c r="A9" s="23" t="s">
        <v>84</v>
      </c>
      <c r="B9" s="23"/>
      <c r="C9" s="35">
        <v>600</v>
      </c>
    </row>
  </sheetData>
  <mergeCells count="4">
    <mergeCell ref="A2:C2"/>
    <mergeCell ref="A4:B4"/>
    <mergeCell ref="A9:B9"/>
    <mergeCell ref="C4:C5"/>
  </mergeCells>
  <printOptions horizontalCentered="1"/>
  <pageMargins left="0.704166666666667" right="0.704166666666667" top="0.74375" bottom="0.74375" header="0.310416666666667" footer="0.310416666666667"/>
  <pageSetup paperSize="9" fitToHeight="0" orientation="portrait" horizontalDpi="600"/>
  <headerFooter/>
  <ignoredErrors>
    <ignoredError sqref="A7:A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2"/>
  <sheetViews>
    <sheetView workbookViewId="0">
      <selection activeCell="B1" sqref="B$1:B$1048576"/>
    </sheetView>
  </sheetViews>
  <sheetFormatPr defaultColWidth="10" defaultRowHeight="13.5" outlineLevelCol="2"/>
  <cols>
    <col min="1" max="1" width="12.8166666666667" style="12" customWidth="1"/>
    <col min="2" max="2" width="48.375" style="12" customWidth="1"/>
    <col min="3" max="3" width="22.375" style="24" customWidth="1"/>
    <col min="4" max="4" width="9.76666666666667" style="12" customWidth="1"/>
    <col min="5" max="16384" width="10" style="12"/>
  </cols>
  <sheetData>
    <row r="1" spans="1:1">
      <c r="A1" s="12" t="s">
        <v>462</v>
      </c>
    </row>
    <row r="2" ht="30" customHeight="1" spans="1:3">
      <c r="A2" s="25" t="s">
        <v>463</v>
      </c>
      <c r="B2" s="25"/>
      <c r="C2" s="26"/>
    </row>
    <row r="3" ht="17.05" customHeight="1" spans="2:3">
      <c r="B3" s="14"/>
      <c r="C3" s="27" t="s">
        <v>2</v>
      </c>
    </row>
    <row r="4" ht="21.35" customHeight="1" spans="1:3">
      <c r="A4" s="15" t="s">
        <v>7</v>
      </c>
      <c r="B4" s="15"/>
      <c r="C4" s="32" t="s">
        <v>6</v>
      </c>
    </row>
    <row r="5" ht="34.15" customHeight="1" spans="1:3">
      <c r="A5" s="15" t="s">
        <v>52</v>
      </c>
      <c r="B5" s="15" t="s">
        <v>53</v>
      </c>
      <c r="C5" s="33"/>
    </row>
    <row r="6" ht="19.9" customHeight="1" spans="1:3">
      <c r="A6" s="20" t="s">
        <v>275</v>
      </c>
      <c r="B6" s="20" t="s">
        <v>276</v>
      </c>
      <c r="C6" s="29">
        <f>C7</f>
        <v>1835</v>
      </c>
    </row>
    <row r="7" ht="19.9" customHeight="1" spans="1:3">
      <c r="A7" s="20" t="s">
        <v>464</v>
      </c>
      <c r="B7" s="20" t="s">
        <v>465</v>
      </c>
      <c r="C7" s="29">
        <v>1835</v>
      </c>
    </row>
    <row r="8" ht="19.9" customHeight="1" spans="1:3">
      <c r="A8" s="20">
        <v>213</v>
      </c>
      <c r="B8" s="20" t="s">
        <v>280</v>
      </c>
      <c r="C8" s="29">
        <f>C9</f>
        <v>15</v>
      </c>
    </row>
    <row r="9" ht="19.9" customHeight="1" spans="1:3">
      <c r="A9" s="20" t="s">
        <v>466</v>
      </c>
      <c r="B9" s="20" t="s">
        <v>467</v>
      </c>
      <c r="C9" s="29">
        <v>15</v>
      </c>
    </row>
    <row r="10" ht="19.9" customHeight="1" spans="1:3">
      <c r="A10" s="20" t="s">
        <v>333</v>
      </c>
      <c r="B10" s="20" t="s">
        <v>334</v>
      </c>
      <c r="C10" s="29">
        <f>SUM(C11)</f>
        <v>1357</v>
      </c>
    </row>
    <row r="11" ht="19.9" customHeight="1" spans="1:3">
      <c r="A11" s="20" t="s">
        <v>468</v>
      </c>
      <c r="B11" s="20" t="s">
        <v>469</v>
      </c>
      <c r="C11" s="29">
        <v>1357</v>
      </c>
    </row>
    <row r="12" ht="19.9" customHeight="1" spans="1:3">
      <c r="A12" s="23" t="s">
        <v>84</v>
      </c>
      <c r="B12" s="23"/>
      <c r="C12" s="31">
        <f>C6+C8+C10</f>
        <v>3207</v>
      </c>
    </row>
  </sheetData>
  <mergeCells count="4">
    <mergeCell ref="A2:C2"/>
    <mergeCell ref="A4:B4"/>
    <mergeCell ref="A12:B12"/>
    <mergeCell ref="C4:C5"/>
  </mergeCells>
  <printOptions horizontalCentered="1"/>
  <pageMargins left="0.704166666666667" right="0.704166666666667" top="0.74375" bottom="0.74375" header="0.310416666666667" footer="0.310416666666667"/>
  <pageSetup paperSize="9" fitToHeight="0" orientation="portrait" horizontalDpi="600"/>
  <headerFooter/>
  <ignoredErrors>
    <ignoredError sqref="A9:A11 A6:A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一般公共预算收支预算总表</vt:lpstr>
      <vt:lpstr>一般公共预算本级收入预算表</vt:lpstr>
      <vt:lpstr>一般公共预算上级补助收入预算表</vt:lpstr>
      <vt:lpstr>一般公共预算本级支出预算表</vt:lpstr>
      <vt:lpstr>一般公共预算本级支出政府经济分类表</vt:lpstr>
      <vt:lpstr>一般公共预算本级支出“三公”经费预算表</vt:lpstr>
      <vt:lpstr>政府性基金预算收支预算总表</vt:lpstr>
      <vt:lpstr>政府性基金预算本级收入预算表</vt:lpstr>
      <vt:lpstr>政府性基金预算本级支出预算表</vt:lpstr>
      <vt:lpstr>政府性基金预算本级支出政府经济分类表</vt:lpstr>
      <vt:lpstr>国有资本经营预算收支预算总表</vt:lpstr>
      <vt:lpstr>政府一般债务、专项债务限额和余额情况表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2025-04-09T01:37:00Z</dcterms:created>
  <dcterms:modified xsi:type="dcterms:W3CDTF">2025-04-09T09:44:44Z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</Properties>
</file>